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userdata$\Natasha\Documents\2016\Youth Programme\Star Awards forms 2016\"/>
    </mc:Choice>
  </mc:AlternateContent>
  <bookViews>
    <workbookView xWindow="0" yWindow="0" windowWidth="15570" windowHeight="6570"/>
  </bookViews>
  <sheets>
    <sheet name="SP Evaluation Form" sheetId="1" r:id="rId1"/>
    <sheet name="Advancement Progress" sheetId="3" r:id="rId2"/>
    <sheet name="Attendance" sheetId="2" r:id="rId3"/>
  </sheets>
  <definedNames>
    <definedName name="_xlnm.Print_Area" localSheetId="2">Attendance!$A$1:$Q$47</definedName>
    <definedName name="_xlnm.Print_Area" localSheetId="0">'SP Evaluation Form'!$A$1:$N$213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43" i="1"/>
  <c r="M44" i="1"/>
  <c r="M170" i="1"/>
  <c r="M172" i="1"/>
  <c r="M123" i="1"/>
  <c r="M122" i="1"/>
  <c r="M121" i="1"/>
  <c r="M171" i="1"/>
  <c r="M33" i="1"/>
  <c r="M32" i="1"/>
  <c r="M29" i="1"/>
  <c r="M28" i="1"/>
  <c r="M27" i="1"/>
  <c r="M26" i="1"/>
  <c r="M23" i="1"/>
  <c r="M22" i="1"/>
  <c r="M21" i="1"/>
  <c r="Q9" i="2" l="1"/>
  <c r="M106" i="1" l="1"/>
  <c r="L75" i="1"/>
  <c r="M77" i="1" s="1"/>
  <c r="L90" i="1"/>
  <c r="M53" i="1" l="1"/>
  <c r="M156" i="1" l="1"/>
  <c r="C43" i="2"/>
  <c r="I43" i="2" s="1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39" i="2"/>
  <c r="Q38" i="2"/>
  <c r="Q37" i="2"/>
  <c r="Q41" i="2" l="1"/>
  <c r="B21" i="2"/>
  <c r="C33" i="2"/>
  <c r="I33" i="2" s="1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Q29" i="2"/>
  <c r="Q28" i="2"/>
  <c r="Q27" i="2"/>
  <c r="C23" i="2"/>
  <c r="I23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Q19" i="2"/>
  <c r="Q18" i="2"/>
  <c r="Q17" i="2"/>
  <c r="C13" i="2"/>
  <c r="I13" i="2" s="1"/>
  <c r="I45" i="2" s="1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Q8" i="2"/>
  <c r="Q7" i="2"/>
  <c r="Q31" i="2" l="1"/>
  <c r="Q11" i="2"/>
  <c r="Q21" i="2"/>
  <c r="M117" i="1"/>
  <c r="M168" i="1"/>
  <c r="M167" i="1"/>
  <c r="M175" i="1"/>
  <c r="M174" i="1"/>
  <c r="M173" i="1"/>
  <c r="M166" i="1"/>
  <c r="M165" i="1"/>
  <c r="M124" i="1"/>
  <c r="M126" i="1"/>
  <c r="M125" i="1"/>
  <c r="M116" i="1"/>
  <c r="M115" i="1"/>
  <c r="M114" i="1"/>
  <c r="M92" i="1"/>
  <c r="M55" i="1"/>
  <c r="M54" i="1"/>
  <c r="M51" i="1"/>
  <c r="M50" i="1"/>
  <c r="M49" i="1"/>
  <c r="M48" i="1"/>
  <c r="M47" i="1"/>
  <c r="I47" i="2" l="1"/>
  <c r="M177" i="1"/>
  <c r="M36" i="1"/>
  <c r="M57" i="1"/>
  <c r="M128" i="1"/>
  <c r="M181" i="1" l="1"/>
  <c r="M182" i="1" s="1"/>
</calcChain>
</file>

<file path=xl/sharedStrings.xml><?xml version="1.0" encoding="utf-8"?>
<sst xmlns="http://schemas.openxmlformats.org/spreadsheetml/2006/main" count="302" uniqueCount="198">
  <si>
    <t>STAR PACK ASSESSMENT FORM</t>
  </si>
  <si>
    <t>Award Recommended:</t>
  </si>
  <si>
    <t>Gold</t>
  </si>
  <si>
    <t>Silver</t>
  </si>
  <si>
    <t>Bronze</t>
  </si>
  <si>
    <t xml:space="preserve">Warranted Pack Scouter: </t>
  </si>
  <si>
    <t>Please fill this in exactly as it is to be recorded on the final certificate</t>
  </si>
  <si>
    <t>Pack:</t>
  </si>
  <si>
    <t>District:</t>
  </si>
  <si>
    <t xml:space="preserve">AVERAGE NUMBER OF REGISTERED CUBS IN THE PACK DURING THE 12 MONTH EVALUATION PERIOD </t>
  </si>
  <si>
    <t>REQUIREMENTS</t>
  </si>
  <si>
    <t>NOTE:  Each Scouter above must have been with the Pack for a minimum of 6 months</t>
  </si>
  <si>
    <t>TOTAL</t>
  </si>
  <si>
    <t>YES/NO</t>
  </si>
  <si>
    <t>SPECIALIST TRAINING COMPLETED</t>
  </si>
  <si>
    <t>ADDITIONAL HELPERS</t>
  </si>
  <si>
    <t>*Award or other form of communication recommended by the RTC Cub Programme</t>
  </si>
  <si>
    <t>Region:</t>
  </si>
  <si>
    <t>POINTS</t>
  </si>
  <si>
    <t>PROGRAMME PLANNING AND QUALITY</t>
  </si>
  <si>
    <t>Content</t>
  </si>
  <si>
    <t>Variety (basic ingredients)</t>
  </si>
  <si>
    <t>Discipline</t>
  </si>
  <si>
    <t>Slickness and timing</t>
  </si>
  <si>
    <t>Full use of helpers</t>
  </si>
  <si>
    <t>COMMENTS</t>
  </si>
  <si>
    <t>Percentage of Cubs who have achieved this.</t>
  </si>
  <si>
    <t>TOTAL NUMBER OF CUBS TO BE CONSIDERED:</t>
  </si>
  <si>
    <t>Total Number of Cubs during the period under review</t>
  </si>
  <si>
    <t>% of Cubs met the advancement badge requirements</t>
  </si>
  <si>
    <t>%</t>
  </si>
  <si>
    <t>Score</t>
  </si>
  <si>
    <t>90% or more</t>
  </si>
  <si>
    <t>80% or more</t>
  </si>
  <si>
    <t>70% or more</t>
  </si>
  <si>
    <t>60% or more</t>
  </si>
  <si>
    <t>50% or more</t>
  </si>
  <si>
    <t>INTEREST BADGE</t>
  </si>
  <si>
    <t xml:space="preserve">% of Cubs </t>
  </si>
  <si>
    <t>30% or more</t>
  </si>
  <si>
    <t>10% or more</t>
  </si>
  <si>
    <t>ATTENDANCE</t>
  </si>
  <si>
    <t>(Calculate the average percentage over the last twelve months)</t>
  </si>
  <si>
    <t>75% or more</t>
  </si>
  <si>
    <t>MAINTENANCE OF EQUIPEMENT AND DEN</t>
  </si>
  <si>
    <t>OUTDOOR ACTIVITIES AWAY FROM REGULAR MEETING PLACE</t>
  </si>
  <si>
    <t xml:space="preserve">Point Scale: </t>
  </si>
  <si>
    <t>Pack Camp - 5 Points;  District Camp - 3 Points;  Regional Camps - 2 Points</t>
  </si>
  <si>
    <t>Pack Outings - 5 Points; District/Regional Outings - 3 Points</t>
  </si>
  <si>
    <t>Date</t>
  </si>
  <si>
    <t xml:space="preserve">Permit </t>
  </si>
  <si>
    <t>Event</t>
  </si>
  <si>
    <t>Venue</t>
  </si>
  <si>
    <t>P/D/R</t>
  </si>
  <si>
    <t>Activity</t>
  </si>
  <si>
    <t>COMMUNICATION</t>
  </si>
  <si>
    <t xml:space="preserve">      Home visits</t>
  </si>
  <si>
    <t xml:space="preserve">      Meeting Place</t>
  </si>
  <si>
    <t xml:space="preserve">      Telephone</t>
  </si>
  <si>
    <t xml:space="preserve">      Letter or Email</t>
  </si>
  <si>
    <t>FINAL %</t>
  </si>
  <si>
    <r>
      <rPr>
        <b/>
        <sz val="11"/>
        <color theme="1"/>
        <rFont val="Calibri"/>
        <family val="2"/>
        <scheme val="minor"/>
      </rPr>
      <t>DISTRICT SCOUTER</t>
    </r>
    <r>
      <rPr>
        <sz val="11"/>
        <color theme="1"/>
        <rFont val="Calibri"/>
        <family val="2"/>
        <scheme val="minor"/>
      </rPr>
      <t xml:space="preserve"> who is responsible for giving support and guidance to this Pack.</t>
    </r>
  </si>
  <si>
    <t>Name (Mr/Mrs/Ms)</t>
  </si>
  <si>
    <t>Rank</t>
  </si>
  <si>
    <t>Tel No (     )</t>
  </si>
  <si>
    <t>Signature:</t>
  </si>
  <si>
    <t>EVALUATOR</t>
  </si>
  <si>
    <t>Tel No (       )</t>
  </si>
  <si>
    <t>FOR THE EVALUATOR ONLY</t>
  </si>
  <si>
    <t>Awards are made up as follows:</t>
  </si>
  <si>
    <t>GOLD STAR CERTIFICATE</t>
  </si>
  <si>
    <t>Yes</t>
  </si>
  <si>
    <t>No</t>
  </si>
  <si>
    <t>2. Do you currently have two Warranted Pack Scouters?</t>
  </si>
  <si>
    <t>1. Have you had an average of 15 or more Cubs over a 12 month period ?</t>
  </si>
  <si>
    <t>3. Has the Pack camped OR gone on a Pack Outing each term during the term under review?</t>
  </si>
  <si>
    <t>SILVER STAR CERTIFICATE</t>
  </si>
  <si>
    <t>BRONZE STAR CERTIFICATE</t>
  </si>
  <si>
    <t>70-79%</t>
  </si>
  <si>
    <t>60-69%</t>
  </si>
  <si>
    <t>NAME OF SCOUTERS</t>
  </si>
  <si>
    <t xml:space="preserve">Each Cub should complete 2 challenges per year. </t>
  </si>
  <si>
    <t>Number of Cubs who have advanced</t>
  </si>
  <si>
    <t xml:space="preserve">Each Cub must gain at least 2 Interest Badges per year. </t>
  </si>
  <si>
    <t>69% and below</t>
  </si>
  <si>
    <t>Percentage of Cubs on the register who were actually present at Pack Meetings</t>
  </si>
  <si>
    <t>4. Do you include the 7 ingredients of a Pack Programme in your weekly meetings?</t>
  </si>
  <si>
    <t>5. Have your numbers increased during this year compared to last year?</t>
  </si>
  <si>
    <t>GRAND TOTAL OF (80%) with a minimum of 50% in EVERY section and</t>
  </si>
  <si>
    <t>Group</t>
  </si>
  <si>
    <t>1st Term</t>
  </si>
  <si>
    <t>OCTOBER</t>
  </si>
  <si>
    <t>NOVEMBER</t>
  </si>
  <si>
    <t>DECEMBER</t>
  </si>
  <si>
    <t>Percent</t>
  </si>
  <si>
    <t>Total Cubs</t>
  </si>
  <si>
    <t>2nd Term</t>
  </si>
  <si>
    <t>FEBRUARY</t>
  </si>
  <si>
    <t>MARCH</t>
  </si>
  <si>
    <t>APRIL</t>
  </si>
  <si>
    <t>MAY</t>
  </si>
  <si>
    <t>JUNE</t>
  </si>
  <si>
    <t>4th Term</t>
  </si>
  <si>
    <t>JULY</t>
  </si>
  <si>
    <t>AUGUST</t>
  </si>
  <si>
    <t>SEPTEMBER</t>
  </si>
  <si>
    <t>MEMBERSHIP</t>
  </si>
  <si>
    <t>SILVER WOLF</t>
  </si>
  <si>
    <t>GOLD WOLF</t>
  </si>
  <si>
    <t>LEAPING WOLF</t>
  </si>
  <si>
    <t xml:space="preserve"> </t>
  </si>
  <si>
    <t>NAME</t>
  </si>
  <si>
    <t>NO</t>
  </si>
  <si>
    <t>DATE OF BIRTH</t>
  </si>
  <si>
    <t>DATE</t>
  </si>
  <si>
    <t>Average number of Invested Cubs over the evaluation period</t>
  </si>
  <si>
    <t xml:space="preserve">RECORD OF ADVANCEMENT BADGE PROGRESS </t>
  </si>
  <si>
    <t>Participation</t>
  </si>
  <si>
    <t>a) Permit Phase</t>
  </si>
  <si>
    <t>b) Cub Warrant</t>
  </si>
  <si>
    <t>c) Cub Wood Badge</t>
  </si>
  <si>
    <t>a) Cub Camping License</t>
  </si>
  <si>
    <t>b) Water Awareness</t>
  </si>
  <si>
    <t>c) Water Charge</t>
  </si>
  <si>
    <t>d) First Aid</t>
  </si>
  <si>
    <t>e) Pack Helpers</t>
  </si>
  <si>
    <t>f) Cub Instructor</t>
  </si>
  <si>
    <t>Page 2</t>
  </si>
  <si>
    <t>Page 3</t>
  </si>
  <si>
    <r>
      <t xml:space="preserve">Pack Good Turn Project:  </t>
    </r>
    <r>
      <rPr>
        <sz val="11"/>
        <color theme="1"/>
        <rFont val="Calibri"/>
        <family val="2"/>
        <scheme val="minor"/>
      </rPr>
      <t>(5 points)</t>
    </r>
  </si>
  <si>
    <r>
      <t xml:space="preserve">Group Activity (Cubs/Scouts/Parents):   </t>
    </r>
    <r>
      <rPr>
        <sz val="11"/>
        <color theme="1"/>
        <rFont val="Calibri"/>
        <family val="2"/>
        <scheme val="minor"/>
      </rPr>
      <t xml:space="preserve"> (At least two a year - 1 point per activity)</t>
    </r>
  </si>
  <si>
    <t>Page 4</t>
  </si>
  <si>
    <t>Date of Evaluation:</t>
  </si>
  <si>
    <t>Evaluators Comments</t>
  </si>
  <si>
    <t>ADVANCEMENT BADGES</t>
  </si>
  <si>
    <t>a)  Contact with all parents of all new Cubs, preferably before investiture.</t>
  </si>
  <si>
    <t>b)  Participation in National Challenge.</t>
  </si>
  <si>
    <t>c)  Regular Cub Pack Newsletter (Minimum of 4 per annum) - to be available at the assessment.</t>
  </si>
  <si>
    <t>d)  Sixer Council Meetings held (at least one per quarter).</t>
  </si>
  <si>
    <t>e)  Regularly attend Pack Scouters Council (at least one per quarter).</t>
  </si>
  <si>
    <t>f)  Regularly attend Scout Group Leaders Council (at least one per quarter).</t>
  </si>
  <si>
    <t>g)  Regularly attend District Scouters Council/Seonee Meetings (at least one per quarter).</t>
  </si>
  <si>
    <t>5 activities, ONE of which must be a camp</t>
  </si>
  <si>
    <t>c)  Keep an up to date, detailed wall Progress Chart.</t>
  </si>
  <si>
    <t>d)  Practical/functional use of  Visual Aids/Training Aids during the Pack Meeting.</t>
  </si>
  <si>
    <t>e)  Details of how all monies received by the Pack Scouter have been receipted/spent; i.e. Pack Cash Book/Receipt Book. Alternatively monies must be handled through the Group Treasurer.</t>
  </si>
  <si>
    <t>a)  Up to date list of all Pack equipment.</t>
  </si>
  <si>
    <t>b)  Pack meeting place left clean and tidy by the Cubs.</t>
  </si>
  <si>
    <t>c)  Pack Programme equipment well maintained.</t>
  </si>
  <si>
    <t>d)  Up to date First Aid Kit (basic needs).</t>
  </si>
  <si>
    <t>a)  Detailed Long Term "Year at a Glance" chart.</t>
  </si>
  <si>
    <t>b)  Detailed short term 'quarterly' or school term plan.</t>
  </si>
  <si>
    <t>c)  Detail planning of weekly meetings.</t>
  </si>
  <si>
    <t>d)  Programme Quality in respect of:</t>
  </si>
  <si>
    <t>e)  Pack Ceremonies carried out correctly.</t>
  </si>
  <si>
    <t>f)  All invested Cub Members wearing the uniform according to OR.</t>
  </si>
  <si>
    <t>g)  All invested Adult Members wearing the uniform according to OR.</t>
  </si>
  <si>
    <t>PARTICIPATION CERTIFICATE</t>
  </si>
  <si>
    <t>Grand total of less than 60</t>
  </si>
  <si>
    <t>Grand total of 70</t>
  </si>
  <si>
    <t>Grand total of 60</t>
  </si>
  <si>
    <t>Present on day</t>
  </si>
  <si>
    <t>Total No. invested Cubs</t>
  </si>
  <si>
    <t>PACK RECORDS/TRAINING AIDS</t>
  </si>
  <si>
    <t>answer 'yes' to ALL of the following questions:</t>
  </si>
  <si>
    <t>3rd Term</t>
  </si>
  <si>
    <t>DATE INVESTED</t>
  </si>
  <si>
    <t>A N Other</t>
  </si>
  <si>
    <t>Interest Badge</t>
  </si>
  <si>
    <t>Awareness</t>
  </si>
  <si>
    <t>Community</t>
  </si>
  <si>
    <t>Outdoor</t>
  </si>
  <si>
    <t>Aptitude</t>
  </si>
  <si>
    <t>TOTAL NO OF INTEREST BADGES</t>
  </si>
  <si>
    <t>LEADERS IN THE PACK - HIGHEST LEVEL OF TRAINING COMPLETED</t>
  </si>
  <si>
    <t>Number of Cubs who gained an interest badge during</t>
  </si>
  <si>
    <t>the period under review</t>
  </si>
  <si>
    <t>Percentage calculated over 15 months</t>
  </si>
  <si>
    <t xml:space="preserve">f)  Pack Log/scrapbook with regular entries, preferably by the Cubs themselves whenever possible (hard or electronic copy). </t>
  </si>
  <si>
    <t>a)  Up to date Attendance Register (hard or electronic copy).</t>
  </si>
  <si>
    <t>e.g.</t>
  </si>
  <si>
    <t>Ö</t>
  </si>
  <si>
    <t>01/02/08</t>
  </si>
  <si>
    <t>27/02/15</t>
  </si>
  <si>
    <t>28/08/15</t>
  </si>
  <si>
    <t>15/05/15</t>
  </si>
  <si>
    <t>Percentage of invested Cubs over the evaluation period</t>
  </si>
  <si>
    <t>b)  Up to date, detailed record of each Cub, including name, address, home tel no., date of birth and progress.  This may be on official card or in a file/book or in an electronic format.</t>
  </si>
  <si>
    <t>1 JANUARY - 31 DECEMBER 2016</t>
  </si>
  <si>
    <t>JANUARY '16</t>
  </si>
  <si>
    <t>ATTENDANCE / NUMBER OF INVESTED CUBS - 2016</t>
  </si>
  <si>
    <t>1 JANUARY TO 31 DECEMBER 2016</t>
  </si>
  <si>
    <t>1st term '16 ave</t>
  </si>
  <si>
    <t>2nd term '16 ave</t>
  </si>
  <si>
    <t>3rd term '16 ave</t>
  </si>
  <si>
    <t>4th term '16 ave</t>
  </si>
  <si>
    <t>NUMBERS</t>
  </si>
  <si>
    <t>GRAND TOTAL   ……../120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</si>
</sst>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[$-409]d/mmm/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16"/>
      <name val="Arial"/>
      <family val="2"/>
    </font>
    <font>
      <b/>
      <sz val="10"/>
      <color rgb="FFFF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/>
    <xf numFmtId="0" fontId="0" fillId="0" borderId="9" xfId="0" applyBorder="1"/>
    <xf numFmtId="0" fontId="0" fillId="0" borderId="10" xfId="0" applyBorder="1"/>
    <xf numFmtId="0" fontId="10" fillId="0" borderId="9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11" fillId="0" borderId="5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0" fillId="0" borderId="0" xfId="0" quotePrefix="1" applyBorder="1"/>
    <xf numFmtId="9" fontId="0" fillId="0" borderId="0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" xfId="0" applyBorder="1"/>
    <xf numFmtId="9" fontId="0" fillId="0" borderId="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3" fillId="0" borderId="0" xfId="0" applyFont="1"/>
    <xf numFmtId="0" fontId="0" fillId="0" borderId="0" xfId="0" applyFill="1"/>
    <xf numFmtId="0" fontId="16" fillId="0" borderId="0" xfId="0" applyFont="1" applyProtection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8" fillId="0" borderId="0" xfId="0" applyFont="1" applyProtection="1"/>
    <xf numFmtId="0" fontId="0" fillId="0" borderId="0" xfId="0" applyProtection="1"/>
    <xf numFmtId="0" fontId="0" fillId="0" borderId="9" xfId="0" applyFill="1" applyBorder="1" applyProtection="1"/>
    <xf numFmtId="0" fontId="0" fillId="0" borderId="9" xfId="0" applyBorder="1" applyProtection="1"/>
    <xf numFmtId="0" fontId="15" fillId="0" borderId="0" xfId="0" applyFont="1" applyProtection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90"/>
    </xf>
    <xf numFmtId="17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 vertical="center"/>
    </xf>
    <xf numFmtId="17" fontId="2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 wrapText="1"/>
    </xf>
    <xf numFmtId="17" fontId="20" fillId="0" borderId="9" xfId="0" applyNumberFormat="1" applyFont="1" applyFill="1" applyBorder="1" applyAlignment="1">
      <alignment horizontal="center" vertical="center"/>
    </xf>
    <xf numFmtId="17" fontId="21" fillId="0" borderId="9" xfId="0" applyNumberFormat="1" applyFont="1" applyFill="1" applyBorder="1" applyAlignment="1">
      <alignment horizontal="center" vertical="center" wrapText="1"/>
    </xf>
    <xf numFmtId="17" fontId="20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7" fontId="21" fillId="0" borderId="2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/>
    </xf>
    <xf numFmtId="17" fontId="10" fillId="0" borderId="26" xfId="0" applyNumberFormat="1" applyFont="1" applyFill="1" applyBorder="1" applyAlignment="1">
      <alignment horizontal="center" vertical="center" wrapText="1"/>
    </xf>
    <xf numFmtId="17" fontId="10" fillId="0" borderId="35" xfId="0" applyNumberFormat="1" applyFont="1" applyFill="1" applyBorder="1" applyAlignment="1">
      <alignment horizontal="center" vertical="center" wrapText="1"/>
    </xf>
    <xf numFmtId="17" fontId="20" fillId="0" borderId="9" xfId="0" applyNumberFormat="1" applyFont="1" applyFill="1" applyBorder="1" applyAlignment="1">
      <alignment horizontal="center"/>
    </xf>
    <xf numFmtId="17" fontId="14" fillId="0" borderId="9" xfId="0" applyNumberFormat="1" applyFont="1" applyFill="1" applyBorder="1" applyAlignment="1">
      <alignment horizontal="center" vertical="center"/>
    </xf>
    <xf numFmtId="17" fontId="20" fillId="0" borderId="9" xfId="0" applyNumberFormat="1" applyFont="1" applyFill="1" applyBorder="1" applyAlignment="1">
      <alignment horizontal="center" wrapText="1"/>
    </xf>
    <xf numFmtId="17" fontId="21" fillId="0" borderId="9" xfId="0" applyNumberFormat="1" applyFont="1" applyFill="1" applyBorder="1" applyAlignment="1">
      <alignment horizontal="center"/>
    </xf>
    <xf numFmtId="17" fontId="21" fillId="0" borderId="29" xfId="0" applyNumberFormat="1" applyFont="1" applyFill="1" applyBorder="1" applyAlignment="1">
      <alignment horizontal="center"/>
    </xf>
    <xf numFmtId="0" fontId="0" fillId="0" borderId="0" xfId="0" applyAlignment="1" applyProtection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20" fillId="0" borderId="11" xfId="0" applyNumberFormat="1" applyFont="1" applyFill="1" applyBorder="1" applyAlignment="1">
      <alignment horizontal="center" vertical="center" wrapText="1"/>
    </xf>
    <xf numFmtId="17" fontId="20" fillId="0" borderId="11" xfId="0" applyNumberFormat="1" applyFont="1" applyFill="1" applyBorder="1" applyAlignment="1">
      <alignment horizontal="center"/>
    </xf>
    <xf numFmtId="17" fontId="20" fillId="0" borderId="11" xfId="0" applyNumberFormat="1" applyFont="1" applyFill="1" applyBorder="1" applyAlignment="1">
      <alignment horizontal="center" wrapText="1"/>
    </xf>
    <xf numFmtId="17" fontId="20" fillId="0" borderId="11" xfId="0" applyNumberFormat="1" applyFont="1" applyFill="1" applyBorder="1" applyAlignment="1">
      <alignment horizontal="center" vertical="center"/>
    </xf>
    <xf numFmtId="17" fontId="21" fillId="0" borderId="11" xfId="0" applyNumberFormat="1" applyFont="1" applyFill="1" applyBorder="1" applyAlignment="1">
      <alignment horizontal="center"/>
    </xf>
    <xf numFmtId="17" fontId="21" fillId="0" borderId="30" xfId="0" applyNumberFormat="1" applyFont="1" applyFill="1" applyBorder="1" applyAlignment="1">
      <alignment horizontal="center"/>
    </xf>
    <xf numFmtId="17" fontId="20" fillId="0" borderId="13" xfId="0" applyNumberFormat="1" applyFont="1" applyFill="1" applyBorder="1" applyAlignment="1">
      <alignment horizontal="center" vertical="center"/>
    </xf>
    <xf numFmtId="17" fontId="21" fillId="0" borderId="13" xfId="0" applyNumberFormat="1" applyFont="1" applyFill="1" applyBorder="1" applyAlignment="1">
      <alignment horizontal="center" vertical="center"/>
    </xf>
    <xf numFmtId="17" fontId="21" fillId="0" borderId="13" xfId="0" applyNumberFormat="1" applyFont="1" applyFill="1" applyBorder="1" applyAlignment="1">
      <alignment horizontal="center" vertical="center" wrapText="1"/>
    </xf>
    <xf numFmtId="17" fontId="10" fillId="0" borderId="34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" fontId="14" fillId="0" borderId="10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" fontId="10" fillId="0" borderId="14" xfId="0" applyNumberFormat="1" applyFont="1" applyFill="1" applyBorder="1" applyAlignment="1">
      <alignment horizontal="center" vertical="center" wrapText="1"/>
    </xf>
    <xf numFmtId="17" fontId="20" fillId="0" borderId="36" xfId="0" applyNumberFormat="1" applyFont="1" applyFill="1" applyBorder="1" applyAlignment="1">
      <alignment horizontal="center" vertical="center"/>
    </xf>
    <xf numFmtId="17" fontId="20" fillId="0" borderId="10" xfId="0" applyNumberFormat="1" applyFont="1" applyFill="1" applyBorder="1" applyAlignment="1">
      <alignment horizontal="center" vertical="center"/>
    </xf>
    <xf numFmtId="17" fontId="21" fillId="0" borderId="36" xfId="0" applyNumberFormat="1" applyFont="1" applyFill="1" applyBorder="1" applyAlignment="1">
      <alignment horizontal="center" vertical="center"/>
    </xf>
    <xf numFmtId="17" fontId="21" fillId="0" borderId="10" xfId="0" applyNumberFormat="1" applyFont="1" applyFill="1" applyBorder="1" applyAlignment="1">
      <alignment horizontal="center" vertical="center"/>
    </xf>
    <xf numFmtId="17" fontId="21" fillId="0" borderId="36" xfId="0" applyNumberFormat="1" applyFont="1" applyFill="1" applyBorder="1" applyAlignment="1">
      <alignment horizontal="center" vertical="center" wrapText="1"/>
    </xf>
    <xf numFmtId="17" fontId="21" fillId="0" borderId="10" xfId="0" applyNumberFormat="1" applyFont="1" applyFill="1" applyBorder="1" applyAlignment="1">
      <alignment horizontal="center" vertical="center" wrapText="1"/>
    </xf>
    <xf numFmtId="17" fontId="21" fillId="0" borderId="37" xfId="0" applyNumberFormat="1" applyFont="1" applyFill="1" applyBorder="1" applyAlignment="1">
      <alignment horizontal="center" vertical="center"/>
    </xf>
    <xf numFmtId="17" fontId="21" fillId="0" borderId="17" xfId="0" applyNumberFormat="1" applyFont="1" applyFill="1" applyBorder="1" applyAlignment="1">
      <alignment horizontal="center" vertical="center"/>
    </xf>
    <xf numFmtId="17" fontId="10" fillId="0" borderId="24" xfId="0" applyNumberFormat="1" applyFont="1" applyFill="1" applyBorder="1" applyAlignment="1">
      <alignment horizontal="center" vertical="center" wrapText="1"/>
    </xf>
    <xf numFmtId="17" fontId="21" fillId="0" borderId="40" xfId="0" applyNumberFormat="1" applyFont="1" applyFill="1" applyBorder="1" applyAlignment="1">
      <alignment horizontal="center" vertical="center"/>
    </xf>
    <xf numFmtId="17" fontId="20" fillId="0" borderId="43" xfId="0" applyNumberFormat="1" applyFont="1" applyFill="1" applyBorder="1" applyAlignment="1">
      <alignment horizontal="center" vertical="center" wrapText="1"/>
    </xf>
    <xf numFmtId="17" fontId="21" fillId="0" borderId="43" xfId="0" applyNumberFormat="1" applyFont="1" applyFill="1" applyBorder="1" applyAlignment="1">
      <alignment horizontal="center" vertical="center"/>
    </xf>
    <xf numFmtId="17" fontId="21" fillId="0" borderId="43" xfId="0" applyNumberFormat="1" applyFont="1" applyFill="1" applyBorder="1" applyAlignment="1">
      <alignment horizontal="center" vertical="center" wrapText="1"/>
    </xf>
    <xf numFmtId="17" fontId="21" fillId="0" borderId="4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28" xfId="0" applyFont="1" applyBorder="1" applyAlignment="1"/>
    <xf numFmtId="0" fontId="0" fillId="0" borderId="28" xfId="0" applyFont="1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165" fontId="18" fillId="0" borderId="9" xfId="0" applyNumberFormat="1" applyFon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18" fillId="0" borderId="1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9" fontId="0" fillId="0" borderId="9" xfId="0" applyNumberFormat="1" applyBorder="1" applyAlignment="1" applyProtection="1">
      <alignment horizontal="right"/>
    </xf>
    <xf numFmtId="9" fontId="0" fillId="0" borderId="10" xfId="0" applyNumberFormat="1" applyBorder="1" applyAlignment="1" applyProtection="1">
      <alignment horizontal="right"/>
    </xf>
    <xf numFmtId="9" fontId="0" fillId="0" borderId="9" xfId="0" applyNumberFormat="1" applyBorder="1" applyAlignment="1" applyProtection="1">
      <alignment horizontal="right"/>
      <protection hidden="1"/>
    </xf>
    <xf numFmtId="0" fontId="0" fillId="0" borderId="9" xfId="0" applyFill="1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8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textRotation="90" wrapText="1"/>
    </xf>
    <xf numFmtId="17" fontId="10" fillId="0" borderId="26" xfId="0" applyNumberFormat="1" applyFont="1" applyFill="1" applyBorder="1" applyAlignment="1">
      <alignment horizontal="center" textRotation="90" wrapText="1"/>
    </xf>
    <xf numFmtId="0" fontId="10" fillId="0" borderId="26" xfId="0" applyFont="1" applyFill="1" applyBorder="1" applyAlignment="1">
      <alignment horizontal="center" textRotation="90" wrapText="1"/>
    </xf>
    <xf numFmtId="0" fontId="14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4" xfId="0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textRotation="90" wrapText="1"/>
    </xf>
    <xf numFmtId="17" fontId="10" fillId="0" borderId="35" xfId="0" applyNumberFormat="1" applyFont="1" applyFill="1" applyBorder="1" applyAlignment="1">
      <alignment horizontal="center" textRotation="90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5" xfId="0" applyBorder="1" applyProtection="1"/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0" fillId="0" borderId="5" xfId="0" applyFill="1" applyBorder="1"/>
    <xf numFmtId="0" fontId="0" fillId="0" borderId="17" xfId="0" applyFill="1" applyBorder="1" applyAlignment="1" applyProtection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9" fontId="0" fillId="0" borderId="9" xfId="0" applyNumberFormat="1" applyFill="1" applyBorder="1" applyAlignment="1" applyProtection="1">
      <alignment vertical="center"/>
    </xf>
    <xf numFmtId="0" fontId="0" fillId="0" borderId="5" xfId="0" applyFill="1" applyBorder="1" applyProtection="1"/>
    <xf numFmtId="0" fontId="0" fillId="0" borderId="0" xfId="0" applyFill="1" applyBorder="1" applyProtection="1"/>
    <xf numFmtId="0" fontId="0" fillId="0" borderId="17" xfId="0" quotePrefix="1" applyFill="1" applyBorder="1" applyAlignment="1" applyProtection="1">
      <alignment vertical="center"/>
    </xf>
    <xf numFmtId="0" fontId="0" fillId="0" borderId="0" xfId="0" applyFill="1" applyBorder="1"/>
    <xf numFmtId="9" fontId="0" fillId="0" borderId="9" xfId="0" applyNumberFormat="1" applyFill="1" applyBorder="1" applyAlignment="1" applyProtection="1">
      <alignment vertical="center"/>
      <protection locked="0"/>
    </xf>
    <xf numFmtId="0" fontId="0" fillId="0" borderId="17" xfId="0" quotePrefix="1" applyFill="1" applyBorder="1"/>
    <xf numFmtId="0" fontId="0" fillId="0" borderId="0" xfId="0" applyFill="1" applyBorder="1" applyAlignment="1">
      <alignment horizontal="center" vertical="center"/>
    </xf>
    <xf numFmtId="1" fontId="0" fillId="0" borderId="9" xfId="0" applyNumberFormat="1" applyFill="1" applyBorder="1" applyAlignment="1">
      <alignment vertical="center"/>
    </xf>
    <xf numFmtId="0" fontId="0" fillId="0" borderId="7" xfId="0" applyFill="1" applyBorder="1"/>
    <xf numFmtId="0" fontId="0" fillId="0" borderId="17" xfId="0" quotePrefix="1" applyFill="1" applyBorder="1" applyAlignment="1">
      <alignment horizontal="right" vertical="center"/>
    </xf>
    <xf numFmtId="0" fontId="0" fillId="0" borderId="17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4" xfId="0" applyFill="1" applyBorder="1"/>
    <xf numFmtId="9" fontId="0" fillId="0" borderId="8" xfId="0" applyNumberFormat="1" applyFill="1" applyBorder="1" applyProtection="1"/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0" fillId="0" borderId="23" xfId="0" applyFill="1" applyBorder="1" applyAlignment="1">
      <alignment vertical="center"/>
    </xf>
    <xf numFmtId="0" fontId="20" fillId="0" borderId="9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vertical="center"/>
    </xf>
    <xf numFmtId="17" fontId="20" fillId="0" borderId="0" xfId="0" applyNumberFormat="1" applyFont="1" applyFill="1" applyBorder="1" applyAlignment="1"/>
    <xf numFmtId="0" fontId="20" fillId="0" borderId="3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9" xfId="0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1" fillId="0" borderId="10" xfId="0" quotePrefix="1" applyNumberFormat="1" applyFont="1" applyFill="1" applyBorder="1" applyAlignment="1">
      <alignment horizontal="center" vertical="center" wrapText="1"/>
    </xf>
    <xf numFmtId="0" fontId="21" fillId="0" borderId="9" xfId="0" quotePrefix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right"/>
    </xf>
    <xf numFmtId="0" fontId="0" fillId="0" borderId="27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3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17" fontId="10" fillId="0" borderId="45" xfId="0" applyNumberFormat="1" applyFont="1" applyFill="1" applyBorder="1" applyAlignment="1">
      <alignment horizontal="center" textRotation="90"/>
    </xf>
    <xf numFmtId="17" fontId="10" fillId="0" borderId="26" xfId="0" applyNumberFormat="1" applyFont="1" applyFill="1" applyBorder="1" applyAlignment="1">
      <alignment horizontal="center" textRotation="90"/>
    </xf>
    <xf numFmtId="17" fontId="10" fillId="0" borderId="41" xfId="0" applyNumberFormat="1" applyFont="1" applyFill="1" applyBorder="1" applyAlignment="1">
      <alignment horizontal="center" vertical="center" textRotation="90" wrapText="1"/>
    </xf>
    <xf numFmtId="17" fontId="10" fillId="0" borderId="42" xfId="0" applyNumberFormat="1" applyFont="1" applyFill="1" applyBorder="1" applyAlignment="1">
      <alignment horizontal="center" vertical="center" textRotation="90" wrapText="1"/>
    </xf>
    <xf numFmtId="17" fontId="2" fillId="0" borderId="19" xfId="0" applyNumberFormat="1" applyFont="1" applyFill="1" applyBorder="1" applyAlignment="1">
      <alignment horizontal="center" vertical="center"/>
    </xf>
    <xf numFmtId="17" fontId="2" fillId="0" borderId="20" xfId="0" applyNumberFormat="1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" fontId="10" fillId="0" borderId="47" xfId="0" applyNumberFormat="1" applyFont="1" applyFill="1" applyBorder="1" applyAlignment="1">
      <alignment horizontal="center" vertical="center"/>
    </xf>
    <xf numFmtId="17" fontId="10" fillId="0" borderId="34" xfId="0" applyNumberFormat="1" applyFont="1" applyFill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9" fontId="0" fillId="0" borderId="19" xfId="0" applyNumberFormat="1" applyBorder="1" applyAlignment="1" applyProtection="1">
      <alignment horizontal="center"/>
    </xf>
    <xf numFmtId="9" fontId="0" fillId="0" borderId="21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0</xdr:row>
      <xdr:rowOff>152400</xdr:rowOff>
    </xdr:from>
    <xdr:to>
      <xdr:col>4</xdr:col>
      <xdr:colOff>515620</xdr:colOff>
      <xdr:row>3</xdr:row>
      <xdr:rowOff>101600</xdr:rowOff>
    </xdr:to>
    <xdr:pic>
      <xdr:nvPicPr>
        <xdr:cNvPr id="3" name="Picture 2" descr="SCT_Logo_South Africa_B&amp;W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834"/>
        <a:stretch>
          <a:fillRect/>
        </a:stretch>
      </xdr:blipFill>
      <xdr:spPr bwMode="auto">
        <a:xfrm>
          <a:off x="251460" y="152400"/>
          <a:ext cx="1826260" cy="474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3"/>
  <sheetViews>
    <sheetView tabSelected="1" view="pageLayout" zoomScaleNormal="100" workbookViewId="0">
      <selection activeCell="B2" sqref="B2:M2"/>
    </sheetView>
  </sheetViews>
  <sheetFormatPr defaultRowHeight="15" x14ac:dyDescent="0.25"/>
  <cols>
    <col min="1" max="1" width="1.7109375" customWidth="1"/>
    <col min="2" max="2" width="3.5703125" customWidth="1"/>
    <col min="3" max="3" width="7.7109375" customWidth="1"/>
    <col min="9" max="9" width="12" bestFit="1" customWidth="1"/>
    <col min="11" max="11" width="8.85546875" customWidth="1"/>
    <col min="12" max="12" width="10" bestFit="1" customWidth="1"/>
    <col min="13" max="13" width="7.5703125" bestFit="1" customWidth="1"/>
    <col min="14" max="14" width="2.7109375" customWidth="1"/>
  </cols>
  <sheetData>
    <row r="1" spans="2:17" ht="17.45" x14ac:dyDescent="0.3">
      <c r="B1" s="257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2:17" ht="17.45" customHeight="1" x14ac:dyDescent="0.3">
      <c r="B2" s="275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  <c r="N2" s="215"/>
      <c r="O2" s="215"/>
      <c r="P2" s="215"/>
      <c r="Q2" s="216"/>
    </row>
    <row r="3" spans="2:17" ht="6.75" customHeigh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7" ht="16.149999999999999" thickBot="1" x14ac:dyDescent="0.35">
      <c r="B4" s="260" t="s">
        <v>188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2"/>
    </row>
    <row r="5" spans="2:17" ht="9.75" customHeight="1" thickBo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7" x14ac:dyDescent="0.25">
      <c r="B6" s="263" t="s">
        <v>1</v>
      </c>
      <c r="C6" s="264"/>
      <c r="D6" s="264"/>
      <c r="E6" s="264"/>
      <c r="F6" s="1"/>
      <c r="G6" s="1"/>
      <c r="H6" s="1"/>
      <c r="I6" s="1"/>
      <c r="J6" s="1"/>
      <c r="K6" s="1"/>
      <c r="L6" s="1"/>
      <c r="M6" s="2"/>
    </row>
    <row r="7" spans="2:17" x14ac:dyDescent="0.25">
      <c r="B7" s="6"/>
      <c r="C7" s="78" t="s">
        <v>2</v>
      </c>
      <c r="D7" s="10"/>
      <c r="E7" s="78" t="s">
        <v>3</v>
      </c>
      <c r="F7" s="10"/>
      <c r="G7" s="7"/>
      <c r="H7" s="78" t="s">
        <v>4</v>
      </c>
      <c r="I7" s="10"/>
      <c r="J7" s="274" t="s">
        <v>117</v>
      </c>
      <c r="K7" s="245"/>
      <c r="L7" s="268"/>
      <c r="M7" s="271"/>
    </row>
    <row r="8" spans="2:17" ht="15.75" thickBot="1" x14ac:dyDescent="0.3">
      <c r="B8" s="3"/>
      <c r="C8" s="267" t="s">
        <v>16</v>
      </c>
      <c r="D8" s="267"/>
      <c r="E8" s="267"/>
      <c r="F8" s="267"/>
      <c r="G8" s="267"/>
      <c r="H8" s="267"/>
      <c r="I8" s="267"/>
      <c r="J8" s="267"/>
      <c r="K8" s="267"/>
      <c r="L8" s="185"/>
      <c r="M8" s="5"/>
    </row>
    <row r="9" spans="2:17" ht="7.5" customHeight="1" thickBot="1" x14ac:dyDescent="0.3"/>
    <row r="10" spans="2:17" ht="7.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2:17" ht="21" customHeight="1" x14ac:dyDescent="0.25">
      <c r="B11" s="265" t="s">
        <v>5</v>
      </c>
      <c r="C11" s="245"/>
      <c r="D11" s="245"/>
      <c r="E11" s="245"/>
      <c r="F11" s="273"/>
      <c r="G11" s="273"/>
      <c r="H11" s="273"/>
      <c r="I11" s="273"/>
      <c r="J11" s="273"/>
      <c r="K11" s="273"/>
      <c r="L11" s="273"/>
      <c r="M11" s="8"/>
    </row>
    <row r="12" spans="2:17" ht="6" customHeight="1" x14ac:dyDescent="0.2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7" ht="18.75" customHeight="1" x14ac:dyDescent="0.25">
      <c r="B13" s="6"/>
      <c r="C13" s="13" t="s">
        <v>7</v>
      </c>
      <c r="D13" s="268"/>
      <c r="E13" s="269"/>
      <c r="F13" s="269"/>
      <c r="G13" s="270"/>
      <c r="H13" s="78" t="s">
        <v>8</v>
      </c>
      <c r="I13" s="268"/>
      <c r="J13" s="270"/>
      <c r="K13" s="78" t="s">
        <v>17</v>
      </c>
      <c r="L13" s="268"/>
      <c r="M13" s="271"/>
    </row>
    <row r="14" spans="2:17" x14ac:dyDescent="0.25">
      <c r="B14" s="6"/>
      <c r="C14" s="272" t="s">
        <v>6</v>
      </c>
      <c r="D14" s="272"/>
      <c r="E14" s="272"/>
      <c r="F14" s="272"/>
      <c r="G14" s="272"/>
      <c r="H14" s="272"/>
      <c r="I14" s="272"/>
      <c r="J14" s="272"/>
      <c r="K14" s="272"/>
      <c r="L14" s="7"/>
      <c r="M14" s="8"/>
    </row>
    <row r="15" spans="2:17" ht="5.25" customHeight="1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7" ht="15.75" customHeight="1" x14ac:dyDescent="0.25">
      <c r="B16" s="6"/>
      <c r="C16" s="266" t="s">
        <v>9</v>
      </c>
      <c r="D16" s="266"/>
      <c r="E16" s="266"/>
      <c r="F16" s="266"/>
      <c r="G16" s="266"/>
      <c r="H16" s="266"/>
      <c r="I16" s="266"/>
      <c r="J16" s="266"/>
      <c r="K16" s="12"/>
      <c r="L16" s="7"/>
      <c r="M16" s="8"/>
    </row>
    <row r="17" spans="2:13" ht="7.5" customHeight="1" thickBot="1" x14ac:dyDescent="0.3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5.25" customHeight="1" thickBot="1" x14ac:dyDescent="0.3"/>
    <row r="19" spans="2:13" ht="15.75" thickBot="1" x14ac:dyDescent="0.3">
      <c r="B19" s="249" t="s">
        <v>10</v>
      </c>
      <c r="C19" s="250"/>
      <c r="D19" s="250"/>
      <c r="E19" s="250"/>
      <c r="F19" s="251"/>
      <c r="G19" s="249" t="s">
        <v>80</v>
      </c>
      <c r="H19" s="250"/>
      <c r="I19" s="250"/>
      <c r="J19" s="250"/>
      <c r="K19" s="251"/>
      <c r="L19" s="237" t="s">
        <v>196</v>
      </c>
      <c r="M19" s="237" t="s">
        <v>18</v>
      </c>
    </row>
    <row r="20" spans="2:13" x14ac:dyDescent="0.25">
      <c r="B20" s="162">
        <v>1</v>
      </c>
      <c r="C20" s="253" t="s">
        <v>174</v>
      </c>
      <c r="D20" s="253"/>
      <c r="E20" s="253"/>
      <c r="F20" s="253"/>
      <c r="G20" s="253"/>
      <c r="H20" s="253"/>
      <c r="I20" s="253"/>
      <c r="J20" s="253"/>
      <c r="K20" s="253"/>
      <c r="L20" s="253"/>
      <c r="M20" s="15"/>
    </row>
    <row r="21" spans="2:13" x14ac:dyDescent="0.25">
      <c r="B21" s="138"/>
      <c r="C21" s="252" t="s">
        <v>118</v>
      </c>
      <c r="D21" s="252"/>
      <c r="E21" s="252"/>
      <c r="F21" s="9"/>
      <c r="G21" s="254"/>
      <c r="H21" s="255"/>
      <c r="I21" s="255"/>
      <c r="J21" s="255"/>
      <c r="K21" s="256"/>
      <c r="L21" s="160"/>
      <c r="M21" s="135">
        <f>L21/2</f>
        <v>0</v>
      </c>
    </row>
    <row r="22" spans="2:13" x14ac:dyDescent="0.25">
      <c r="B22" s="138"/>
      <c r="C22" s="252" t="s">
        <v>119</v>
      </c>
      <c r="D22" s="252"/>
      <c r="E22" s="252"/>
      <c r="F22" s="9"/>
      <c r="G22" s="254"/>
      <c r="H22" s="255"/>
      <c r="I22" s="255"/>
      <c r="J22" s="255"/>
      <c r="K22" s="256"/>
      <c r="L22" s="161"/>
      <c r="M22" s="135">
        <f t="shared" ref="M22:M23" si="0">L22/2</f>
        <v>0</v>
      </c>
    </row>
    <row r="23" spans="2:13" x14ac:dyDescent="0.25">
      <c r="B23" s="138"/>
      <c r="C23" s="252" t="s">
        <v>120</v>
      </c>
      <c r="D23" s="252"/>
      <c r="E23" s="252"/>
      <c r="F23" s="9"/>
      <c r="G23" s="254"/>
      <c r="H23" s="255"/>
      <c r="I23" s="255"/>
      <c r="J23" s="255"/>
      <c r="K23" s="256"/>
      <c r="L23" s="161"/>
      <c r="M23" s="135">
        <f t="shared" si="0"/>
        <v>0</v>
      </c>
    </row>
    <row r="24" spans="2:13" ht="6.75" customHeight="1" x14ac:dyDescent="0.25">
      <c r="B24" s="138"/>
      <c r="C24" s="16"/>
      <c r="D24" s="16"/>
      <c r="E24" s="16"/>
      <c r="F24" s="16"/>
      <c r="G24" s="16"/>
      <c r="H24" s="16"/>
      <c r="I24" s="16"/>
      <c r="J24" s="16"/>
      <c r="K24" s="7"/>
      <c r="L24" s="213"/>
      <c r="M24" s="191"/>
    </row>
    <row r="25" spans="2:13" x14ac:dyDescent="0.25">
      <c r="B25" s="162">
        <v>2</v>
      </c>
      <c r="C25" s="114" t="s">
        <v>14</v>
      </c>
      <c r="D25" s="114"/>
      <c r="E25" s="114"/>
      <c r="F25" s="17"/>
      <c r="G25" s="16"/>
      <c r="H25" s="16"/>
      <c r="I25" s="16"/>
      <c r="J25" s="16"/>
      <c r="K25" s="7"/>
      <c r="L25" s="7"/>
      <c r="M25" s="191"/>
    </row>
    <row r="26" spans="2:13" x14ac:dyDescent="0.25">
      <c r="B26" s="138"/>
      <c r="C26" s="252" t="s">
        <v>121</v>
      </c>
      <c r="D26" s="252"/>
      <c r="E26" s="252"/>
      <c r="F26" s="9"/>
      <c r="G26" s="254"/>
      <c r="H26" s="255"/>
      <c r="I26" s="255"/>
      <c r="J26" s="255"/>
      <c r="K26" s="256"/>
      <c r="L26" s="160"/>
      <c r="M26" s="135">
        <f t="shared" ref="M26:M29" si="1">L26/2</f>
        <v>0</v>
      </c>
    </row>
    <row r="27" spans="2:13" x14ac:dyDescent="0.25">
      <c r="B27" s="138"/>
      <c r="C27" s="115" t="s">
        <v>122</v>
      </c>
      <c r="D27" s="115"/>
      <c r="E27" s="115"/>
      <c r="F27" s="9"/>
      <c r="G27" s="254"/>
      <c r="H27" s="255"/>
      <c r="I27" s="255"/>
      <c r="J27" s="255"/>
      <c r="K27" s="256"/>
      <c r="L27" s="160"/>
      <c r="M27" s="135">
        <f t="shared" si="1"/>
        <v>0</v>
      </c>
    </row>
    <row r="28" spans="2:13" x14ac:dyDescent="0.25">
      <c r="B28" s="138"/>
      <c r="C28" s="115" t="s">
        <v>123</v>
      </c>
      <c r="D28" s="115"/>
      <c r="E28" s="115"/>
      <c r="F28" s="16"/>
      <c r="G28" s="254"/>
      <c r="H28" s="255"/>
      <c r="I28" s="255"/>
      <c r="J28" s="255"/>
      <c r="K28" s="256"/>
      <c r="L28" s="179"/>
      <c r="M28" s="135">
        <f t="shared" si="1"/>
        <v>0</v>
      </c>
    </row>
    <row r="29" spans="2:13" x14ac:dyDescent="0.25">
      <c r="B29" s="138"/>
      <c r="C29" s="115" t="s">
        <v>124</v>
      </c>
      <c r="D29" s="115"/>
      <c r="E29" s="115"/>
      <c r="F29" s="16"/>
      <c r="G29" s="254"/>
      <c r="H29" s="255"/>
      <c r="I29" s="255"/>
      <c r="J29" s="255"/>
      <c r="K29" s="256"/>
      <c r="L29" s="160"/>
      <c r="M29" s="135">
        <f t="shared" si="1"/>
        <v>0</v>
      </c>
    </row>
    <row r="30" spans="2:13" ht="5.25" customHeight="1" x14ac:dyDescent="0.25">
      <c r="B30" s="138"/>
      <c r="C30" s="9"/>
      <c r="D30" s="16"/>
      <c r="E30" s="16"/>
      <c r="F30" s="16"/>
      <c r="G30" s="16"/>
      <c r="H30" s="16"/>
      <c r="I30" s="16"/>
      <c r="J30" s="16"/>
      <c r="K30" s="7"/>
      <c r="L30" s="214"/>
      <c r="M30" s="191"/>
    </row>
    <row r="31" spans="2:13" x14ac:dyDescent="0.25">
      <c r="B31" s="162">
        <v>3</v>
      </c>
      <c r="C31" s="114" t="s">
        <v>15</v>
      </c>
      <c r="D31" s="16"/>
      <c r="E31" s="16"/>
      <c r="F31" s="16"/>
      <c r="G31" s="16"/>
      <c r="H31" s="16"/>
      <c r="I31" s="16"/>
      <c r="J31" s="16"/>
      <c r="K31" s="7"/>
      <c r="L31" s="7"/>
      <c r="M31" s="191"/>
    </row>
    <row r="32" spans="2:13" x14ac:dyDescent="0.25">
      <c r="B32" s="6"/>
      <c r="C32" s="252" t="s">
        <v>125</v>
      </c>
      <c r="D32" s="252"/>
      <c r="E32" s="252"/>
      <c r="F32" s="9"/>
      <c r="G32" s="254"/>
      <c r="H32" s="255"/>
      <c r="I32" s="255"/>
      <c r="J32" s="255"/>
      <c r="K32" s="256"/>
      <c r="L32" s="160"/>
      <c r="M32" s="135">
        <f t="shared" ref="M32:M33" si="2">L32/2</f>
        <v>0</v>
      </c>
    </row>
    <row r="33" spans="2:13" x14ac:dyDescent="0.25">
      <c r="B33" s="6"/>
      <c r="C33" s="115" t="s">
        <v>126</v>
      </c>
      <c r="D33" s="115"/>
      <c r="E33" s="115"/>
      <c r="F33" s="9"/>
      <c r="G33" s="254"/>
      <c r="H33" s="255"/>
      <c r="I33" s="255"/>
      <c r="J33" s="255"/>
      <c r="K33" s="256"/>
      <c r="L33" s="160"/>
      <c r="M33" s="135">
        <f t="shared" si="2"/>
        <v>0</v>
      </c>
    </row>
    <row r="34" spans="2:13" ht="5.25" customHeight="1" x14ac:dyDescent="0.25">
      <c r="B34" s="6"/>
      <c r="C34" s="16"/>
      <c r="D34" s="16"/>
      <c r="E34" s="16"/>
      <c r="F34" s="16"/>
      <c r="G34" s="16"/>
      <c r="H34" s="16"/>
      <c r="I34" s="16"/>
      <c r="J34" s="16"/>
      <c r="K34" s="7"/>
      <c r="L34" s="7"/>
      <c r="M34" s="191"/>
    </row>
    <row r="35" spans="2:13" x14ac:dyDescent="0.25">
      <c r="B35" s="6"/>
      <c r="C35" s="114" t="s">
        <v>11</v>
      </c>
      <c r="D35" s="14"/>
      <c r="E35" s="14"/>
      <c r="F35" s="14"/>
      <c r="G35" s="14"/>
      <c r="H35" s="14"/>
      <c r="I35" s="14"/>
      <c r="J35" s="14"/>
      <c r="K35" s="7"/>
      <c r="L35" s="7"/>
      <c r="M35" s="191"/>
    </row>
    <row r="36" spans="2:13" ht="15.75" thickBot="1" x14ac:dyDescent="0.3">
      <c r="B36" s="3"/>
      <c r="C36" s="4"/>
      <c r="D36" s="4"/>
      <c r="E36" s="4"/>
      <c r="F36" s="4"/>
      <c r="G36" s="4"/>
      <c r="H36" s="4"/>
      <c r="I36" s="4"/>
      <c r="J36" s="4"/>
      <c r="K36" s="247" t="s">
        <v>12</v>
      </c>
      <c r="L36" s="247"/>
      <c r="M36" s="192">
        <f>+M21+M22+M23+M26+M27+M28+M29+M32+M33</f>
        <v>0</v>
      </c>
    </row>
    <row r="37" spans="2:13" ht="4.1500000000000004" customHeight="1" thickBot="1" x14ac:dyDescent="0.3">
      <c r="B37" s="7"/>
      <c r="C37" s="7"/>
      <c r="D37" s="7"/>
      <c r="E37" s="7"/>
      <c r="F37" s="7"/>
      <c r="G37" s="7"/>
      <c r="H37" s="7"/>
      <c r="I37" s="7"/>
      <c r="J37" s="7"/>
      <c r="K37" s="19"/>
      <c r="L37" s="19"/>
      <c r="M37" s="7"/>
    </row>
    <row r="38" spans="2:13" ht="32.25" customHeight="1" thickBot="1" x14ac:dyDescent="0.3">
      <c r="B38" s="279" t="s">
        <v>133</v>
      </c>
      <c r="C38" s="280"/>
      <c r="D38" s="280"/>
      <c r="E38" s="281"/>
      <c r="F38" s="282"/>
      <c r="G38" s="282"/>
      <c r="H38" s="282"/>
      <c r="I38" s="282"/>
      <c r="J38" s="282"/>
      <c r="K38" s="282"/>
      <c r="L38" s="282"/>
      <c r="M38" s="283"/>
    </row>
    <row r="39" spans="2:13" ht="6.75" customHeight="1" thickBot="1" x14ac:dyDescent="0.3"/>
    <row r="40" spans="2:13" ht="15.75" thickBot="1" x14ac:dyDescent="0.3">
      <c r="B40" s="244" t="s">
        <v>10</v>
      </c>
      <c r="C40" s="244"/>
      <c r="D40" s="244"/>
      <c r="E40" s="244"/>
      <c r="F40" s="244"/>
      <c r="G40" s="244"/>
      <c r="H40" s="244"/>
      <c r="I40" s="244" t="s">
        <v>25</v>
      </c>
      <c r="J40" s="244"/>
      <c r="K40" s="244"/>
      <c r="L40" s="182" t="s">
        <v>13</v>
      </c>
      <c r="M40" s="182" t="s">
        <v>18</v>
      </c>
    </row>
    <row r="41" spans="2:13" x14ac:dyDescent="0.25">
      <c r="B41" s="162">
        <v>2</v>
      </c>
      <c r="C41" s="284" t="s">
        <v>19</v>
      </c>
      <c r="D41" s="284"/>
      <c r="E41" s="284"/>
      <c r="F41" s="284"/>
      <c r="G41" s="284"/>
      <c r="H41" s="284"/>
      <c r="I41" s="7"/>
      <c r="J41" s="7"/>
      <c r="K41" s="7"/>
      <c r="L41" s="7"/>
      <c r="M41" s="8"/>
    </row>
    <row r="42" spans="2:13" ht="6" customHeight="1" x14ac:dyDescent="0.2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x14ac:dyDescent="0.25">
      <c r="B43" s="6"/>
      <c r="C43" s="278" t="s">
        <v>150</v>
      </c>
      <c r="D43" s="278"/>
      <c r="E43" s="278"/>
      <c r="F43" s="278"/>
      <c r="G43" s="278"/>
      <c r="H43" s="278"/>
      <c r="I43" s="268"/>
      <c r="J43" s="269"/>
      <c r="K43" s="270"/>
      <c r="L43" s="179"/>
      <c r="M43" s="135">
        <f>IF(L43="Y",1,0)</f>
        <v>0</v>
      </c>
    </row>
    <row r="44" spans="2:13" x14ac:dyDescent="0.25">
      <c r="B44" s="6"/>
      <c r="C44" s="278" t="s">
        <v>151</v>
      </c>
      <c r="D44" s="278"/>
      <c r="E44" s="278"/>
      <c r="F44" s="278"/>
      <c r="G44" s="278"/>
      <c r="H44" s="278"/>
      <c r="I44" s="268"/>
      <c r="J44" s="269"/>
      <c r="K44" s="270"/>
      <c r="L44" s="179"/>
      <c r="M44" s="135">
        <f>IF(L44="Y",2,0)</f>
        <v>0</v>
      </c>
    </row>
    <row r="45" spans="2:13" x14ac:dyDescent="0.25">
      <c r="B45" s="6"/>
      <c r="C45" s="278" t="s">
        <v>152</v>
      </c>
      <c r="D45" s="278"/>
      <c r="E45" s="278"/>
      <c r="F45" s="278"/>
      <c r="G45" s="278"/>
      <c r="H45" s="278"/>
      <c r="I45" s="268"/>
      <c r="J45" s="269"/>
      <c r="K45" s="270"/>
      <c r="L45" s="179"/>
      <c r="M45" s="135">
        <f>IF(L45="Y",2,0)</f>
        <v>0</v>
      </c>
    </row>
    <row r="46" spans="2:13" x14ac:dyDescent="0.25">
      <c r="B46" s="6"/>
      <c r="C46" s="111" t="s">
        <v>153</v>
      </c>
      <c r="D46" s="111"/>
      <c r="E46" s="111"/>
      <c r="F46" s="111"/>
      <c r="G46" s="111"/>
      <c r="H46" s="111"/>
      <c r="I46" s="7"/>
      <c r="J46" s="245"/>
      <c r="K46" s="245"/>
      <c r="L46" s="202"/>
      <c r="M46" s="191"/>
    </row>
    <row r="47" spans="2:13" x14ac:dyDescent="0.25">
      <c r="B47" s="6"/>
      <c r="C47" s="111"/>
      <c r="D47" s="278" t="s">
        <v>20</v>
      </c>
      <c r="E47" s="278"/>
      <c r="F47" s="278"/>
      <c r="G47" s="278"/>
      <c r="H47" s="278"/>
      <c r="I47" s="273"/>
      <c r="J47" s="273"/>
      <c r="K47" s="273"/>
      <c r="L47" s="179"/>
      <c r="M47" s="135">
        <f>IF(L47="Y",1,0)</f>
        <v>0</v>
      </c>
    </row>
    <row r="48" spans="2:13" x14ac:dyDescent="0.25">
      <c r="B48" s="6"/>
      <c r="C48" s="111"/>
      <c r="D48" s="278" t="s">
        <v>21</v>
      </c>
      <c r="E48" s="278"/>
      <c r="F48" s="278"/>
      <c r="G48" s="278"/>
      <c r="H48" s="278"/>
      <c r="I48" s="273"/>
      <c r="J48" s="273"/>
      <c r="K48" s="273"/>
      <c r="L48" s="179"/>
      <c r="M48" s="135">
        <f>IF(L48="Y",1,0)</f>
        <v>0</v>
      </c>
    </row>
    <row r="49" spans="2:14" x14ac:dyDescent="0.25">
      <c r="B49" s="6"/>
      <c r="C49" s="111"/>
      <c r="D49" s="278" t="s">
        <v>22</v>
      </c>
      <c r="E49" s="278"/>
      <c r="F49" s="278"/>
      <c r="G49" s="278"/>
      <c r="H49" s="278"/>
      <c r="I49" s="273"/>
      <c r="J49" s="273"/>
      <c r="K49" s="273"/>
      <c r="L49" s="179"/>
      <c r="M49" s="135">
        <f>IF(L49="Y",1,0)</f>
        <v>0</v>
      </c>
    </row>
    <row r="50" spans="2:14" x14ac:dyDescent="0.25">
      <c r="B50" s="6"/>
      <c r="C50" s="111"/>
      <c r="D50" s="278" t="s">
        <v>23</v>
      </c>
      <c r="E50" s="278"/>
      <c r="F50" s="278"/>
      <c r="G50" s="278"/>
      <c r="H50" s="278"/>
      <c r="I50" s="273"/>
      <c r="J50" s="273"/>
      <c r="K50" s="273"/>
      <c r="L50" s="179"/>
      <c r="M50" s="135">
        <f>IF(L50="Y",1,0)</f>
        <v>0</v>
      </c>
    </row>
    <row r="51" spans="2:14" x14ac:dyDescent="0.25">
      <c r="B51" s="6"/>
      <c r="C51" s="111"/>
      <c r="D51" s="278" t="s">
        <v>24</v>
      </c>
      <c r="E51" s="278"/>
      <c r="F51" s="278"/>
      <c r="G51" s="278"/>
      <c r="H51" s="278"/>
      <c r="I51" s="273"/>
      <c r="J51" s="273"/>
      <c r="K51" s="273"/>
      <c r="L51" s="179"/>
      <c r="M51" s="135">
        <f>IF(L51="Y",1,0)</f>
        <v>0</v>
      </c>
    </row>
    <row r="52" spans="2:14" ht="9" customHeight="1" x14ac:dyDescent="0.2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191"/>
    </row>
    <row r="53" spans="2:14" x14ac:dyDescent="0.25">
      <c r="B53" s="6"/>
      <c r="C53" s="278" t="s">
        <v>154</v>
      </c>
      <c r="D53" s="278"/>
      <c r="E53" s="278"/>
      <c r="F53" s="278"/>
      <c r="G53" s="278"/>
      <c r="H53" s="278"/>
      <c r="I53" s="290"/>
      <c r="J53" s="290"/>
      <c r="K53" s="290"/>
      <c r="L53" s="179"/>
      <c r="M53" s="135">
        <f>IF(L53="Y",2,0)</f>
        <v>0</v>
      </c>
      <c r="N53" s="35"/>
    </row>
    <row r="54" spans="2:14" x14ac:dyDescent="0.25">
      <c r="B54" s="6"/>
      <c r="C54" s="285" t="s">
        <v>155</v>
      </c>
      <c r="D54" s="285"/>
      <c r="E54" s="285"/>
      <c r="F54" s="285"/>
      <c r="G54" s="285"/>
      <c r="H54" s="285"/>
      <c r="I54" s="286"/>
      <c r="J54" s="287"/>
      <c r="K54" s="288"/>
      <c r="L54" s="184"/>
      <c r="M54" s="135">
        <f>IF(L54="Y",1,0)</f>
        <v>0</v>
      </c>
    </row>
    <row r="55" spans="2:14" x14ac:dyDescent="0.25">
      <c r="B55" s="6"/>
      <c r="C55" s="285" t="s">
        <v>156</v>
      </c>
      <c r="D55" s="285"/>
      <c r="E55" s="285"/>
      <c r="F55" s="285"/>
      <c r="G55" s="285"/>
      <c r="H55" s="285"/>
      <c r="I55" s="286"/>
      <c r="J55" s="287"/>
      <c r="K55" s="288"/>
      <c r="L55" s="184"/>
      <c r="M55" s="135">
        <f>IF(L55="Y",1,0)</f>
        <v>0</v>
      </c>
    </row>
    <row r="56" spans="2:14" ht="8.25" customHeight="1" x14ac:dyDescent="0.25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191"/>
    </row>
    <row r="57" spans="2:14" ht="15.75" thickBot="1" x14ac:dyDescent="0.3">
      <c r="B57" s="3"/>
      <c r="C57" s="4"/>
      <c r="D57" s="4"/>
      <c r="E57" s="4"/>
      <c r="F57" s="4"/>
      <c r="G57" s="4"/>
      <c r="H57" s="4"/>
      <c r="I57" s="4"/>
      <c r="J57" s="4"/>
      <c r="K57" s="247" t="s">
        <v>12</v>
      </c>
      <c r="L57" s="247"/>
      <c r="M57" s="193">
        <f>+M43+M44+M45+M47+M48+M49+M50+M51+M53+M54+M55</f>
        <v>0</v>
      </c>
    </row>
    <row r="58" spans="2:14" ht="5.25" customHeight="1" thickBot="1" x14ac:dyDescent="0.3"/>
    <row r="59" spans="2:14" ht="32.25" customHeight="1" thickBot="1" x14ac:dyDescent="0.3">
      <c r="B59" s="279" t="s">
        <v>133</v>
      </c>
      <c r="C59" s="280"/>
      <c r="D59" s="280"/>
      <c r="E59" s="281"/>
      <c r="F59" s="282"/>
      <c r="G59" s="282"/>
      <c r="H59" s="282"/>
      <c r="I59" s="282"/>
      <c r="J59" s="282"/>
      <c r="K59" s="282"/>
      <c r="L59" s="282"/>
      <c r="M59" s="283"/>
    </row>
    <row r="60" spans="2:14" ht="7.5" customHeight="1" x14ac:dyDescent="0.25"/>
    <row r="61" spans="2:14" x14ac:dyDescent="0.25">
      <c r="M61" t="s">
        <v>127</v>
      </c>
    </row>
    <row r="62" spans="2:14" ht="15.75" thickBot="1" x14ac:dyDescent="0.3"/>
    <row r="63" spans="2:14" ht="15.75" thickBot="1" x14ac:dyDescent="0.3">
      <c r="B63" s="249" t="s">
        <v>10</v>
      </c>
      <c r="C63" s="250"/>
      <c r="D63" s="250"/>
      <c r="E63" s="250"/>
      <c r="F63" s="250"/>
      <c r="G63" s="250"/>
      <c r="H63" s="250"/>
      <c r="I63" s="250"/>
      <c r="J63" s="250"/>
      <c r="K63" s="251"/>
      <c r="L63" s="182"/>
      <c r="M63" s="182" t="s">
        <v>18</v>
      </c>
    </row>
    <row r="64" spans="2:14" x14ac:dyDescent="0.25">
      <c r="B64" s="162">
        <v>3</v>
      </c>
      <c r="C64" s="22" t="s">
        <v>134</v>
      </c>
      <c r="D64" s="22"/>
      <c r="E64" s="22"/>
      <c r="F64" s="7"/>
      <c r="G64" s="7"/>
      <c r="H64" s="7"/>
      <c r="I64" s="7"/>
      <c r="J64" s="7"/>
      <c r="K64" s="7"/>
      <c r="L64" s="7"/>
      <c r="M64" s="8"/>
    </row>
    <row r="65" spans="2:13" x14ac:dyDescent="0.25">
      <c r="B65" s="6"/>
      <c r="C65" s="111" t="s">
        <v>81</v>
      </c>
      <c r="D65" s="111"/>
      <c r="E65" s="111"/>
      <c r="F65" s="111"/>
      <c r="G65" s="111"/>
      <c r="H65" s="7"/>
      <c r="I65" s="7"/>
      <c r="J65" s="7"/>
      <c r="K65" s="7"/>
      <c r="L65" s="7"/>
      <c r="M65" s="8"/>
    </row>
    <row r="66" spans="2:13" x14ac:dyDescent="0.25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</row>
    <row r="67" spans="2:13" x14ac:dyDescent="0.25">
      <c r="B67" s="6"/>
      <c r="C67" s="111" t="s">
        <v>26</v>
      </c>
      <c r="D67" s="111"/>
      <c r="E67" s="111"/>
      <c r="F67" s="111"/>
      <c r="G67" s="7"/>
      <c r="H67" s="7"/>
      <c r="I67" s="7"/>
      <c r="J67" s="7"/>
      <c r="K67" s="7"/>
      <c r="L67" s="7"/>
      <c r="M67" s="8"/>
    </row>
    <row r="68" spans="2:13" x14ac:dyDescent="0.25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2:13" x14ac:dyDescent="0.25">
      <c r="B69" s="6"/>
      <c r="C69" s="7"/>
      <c r="D69" s="7"/>
      <c r="E69" s="7"/>
      <c r="F69" s="7"/>
      <c r="G69" s="278" t="s">
        <v>27</v>
      </c>
      <c r="H69" s="278"/>
      <c r="I69" s="278"/>
      <c r="J69" s="278"/>
      <c r="K69" s="278"/>
      <c r="M69" s="8"/>
    </row>
    <row r="70" spans="2:13" x14ac:dyDescent="0.25">
      <c r="B70" s="6"/>
      <c r="C70" s="291" t="s">
        <v>30</v>
      </c>
      <c r="D70" s="291"/>
      <c r="E70" s="21" t="s">
        <v>31</v>
      </c>
      <c r="F70" s="7"/>
      <c r="G70" s="113"/>
      <c r="H70" s="113"/>
      <c r="I70" s="113"/>
      <c r="J70" s="113"/>
      <c r="K70" s="113"/>
      <c r="M70" s="8"/>
    </row>
    <row r="71" spans="2:13" x14ac:dyDescent="0.25">
      <c r="B71" s="6"/>
      <c r="C71" s="246" t="s">
        <v>32</v>
      </c>
      <c r="D71" s="246"/>
      <c r="E71" s="112">
        <v>5</v>
      </c>
      <c r="F71" s="7"/>
      <c r="G71" s="111" t="s">
        <v>28</v>
      </c>
      <c r="H71" s="111"/>
      <c r="I71" s="111"/>
      <c r="J71" s="111"/>
      <c r="K71" s="186"/>
      <c r="L71" s="187"/>
      <c r="M71" s="188"/>
    </row>
    <row r="72" spans="2:13" x14ac:dyDescent="0.25">
      <c r="B72" s="6"/>
      <c r="C72" s="246" t="s">
        <v>33</v>
      </c>
      <c r="D72" s="246"/>
      <c r="E72" s="112">
        <v>4</v>
      </c>
      <c r="F72" s="7"/>
      <c r="G72" s="113"/>
      <c r="H72" s="113"/>
      <c r="I72" s="113"/>
      <c r="J72" s="113"/>
      <c r="K72" s="189"/>
      <c r="L72" s="41"/>
      <c r="M72" s="188"/>
    </row>
    <row r="73" spans="2:13" x14ac:dyDescent="0.25">
      <c r="B73" s="6"/>
      <c r="C73" s="246" t="s">
        <v>34</v>
      </c>
      <c r="D73" s="246"/>
      <c r="E73" s="112">
        <v>3</v>
      </c>
      <c r="F73" s="7"/>
      <c r="G73" s="111" t="s">
        <v>82</v>
      </c>
      <c r="H73" s="111"/>
      <c r="I73" s="111"/>
      <c r="J73" s="111"/>
      <c r="K73" s="186"/>
      <c r="L73" s="187"/>
      <c r="M73" s="188"/>
    </row>
    <row r="74" spans="2:13" x14ac:dyDescent="0.25">
      <c r="B74" s="6"/>
      <c r="C74" s="246" t="s">
        <v>35</v>
      </c>
      <c r="D74" s="246"/>
      <c r="E74" s="112">
        <v>2</v>
      </c>
      <c r="F74" s="7"/>
      <c r="G74" s="111"/>
      <c r="H74" s="111"/>
      <c r="I74" s="111"/>
      <c r="J74" s="111"/>
      <c r="K74" s="186"/>
      <c r="L74" s="190"/>
      <c r="M74" s="188"/>
    </row>
    <row r="75" spans="2:13" x14ac:dyDescent="0.25">
      <c r="B75" s="6"/>
      <c r="C75" s="246" t="s">
        <v>36</v>
      </c>
      <c r="D75" s="246"/>
      <c r="E75" s="112">
        <v>1</v>
      </c>
      <c r="F75" s="7"/>
      <c r="G75" s="111" t="s">
        <v>29</v>
      </c>
      <c r="H75" s="111"/>
      <c r="I75" s="111"/>
      <c r="J75" s="111"/>
      <c r="K75" s="194"/>
      <c r="L75" s="195">
        <f>IFERROR(+L73/L71,0)</f>
        <v>0</v>
      </c>
      <c r="M75" s="196"/>
    </row>
    <row r="76" spans="2:13" x14ac:dyDescent="0.25">
      <c r="B76" s="6"/>
      <c r="C76" s="7"/>
      <c r="D76" s="7"/>
      <c r="E76" s="7"/>
      <c r="F76" s="7"/>
      <c r="G76" s="7"/>
      <c r="H76" s="7"/>
      <c r="I76" s="7"/>
      <c r="J76" s="7"/>
      <c r="K76" s="197"/>
      <c r="L76" s="197"/>
      <c r="M76" s="196"/>
    </row>
    <row r="77" spans="2:13" ht="15.75" thickBot="1" x14ac:dyDescent="0.3">
      <c r="B77" s="3"/>
      <c r="C77" s="4"/>
      <c r="D77" s="4"/>
      <c r="E77" s="4"/>
      <c r="F77" s="4"/>
      <c r="G77" s="4"/>
      <c r="H77" s="4"/>
      <c r="I77" s="4"/>
      <c r="J77" s="4"/>
      <c r="K77" s="289" t="s">
        <v>12</v>
      </c>
      <c r="L77" s="289"/>
      <c r="M77" s="198">
        <f>IF(L75&lt;50%,0,IF(L75&lt;=59%,1,IF(L75&lt;=69%,2,IF(L75&lt;=79%,3,IF(L75&lt;=89%,4,IF(L75&gt;=90%,5,0))))))</f>
        <v>0</v>
      </c>
    </row>
    <row r="78" spans="2:13" ht="4.1500000000000004" customHeight="1" thickBot="1" x14ac:dyDescent="0.3">
      <c r="B78" s="7"/>
      <c r="C78" s="7"/>
      <c r="D78" s="7"/>
      <c r="E78" s="7"/>
      <c r="F78" s="7"/>
      <c r="G78" s="7"/>
      <c r="H78" s="7"/>
      <c r="I78" s="7"/>
      <c r="J78" s="7"/>
      <c r="K78" s="19"/>
      <c r="L78" s="19"/>
      <c r="M78" s="23"/>
    </row>
    <row r="79" spans="2:13" ht="32.25" customHeight="1" thickBot="1" x14ac:dyDescent="0.3">
      <c r="B79" s="279" t="s">
        <v>133</v>
      </c>
      <c r="C79" s="280"/>
      <c r="D79" s="280"/>
      <c r="E79" s="281"/>
      <c r="F79" s="282"/>
      <c r="G79" s="282"/>
      <c r="H79" s="282"/>
      <c r="I79" s="282"/>
      <c r="J79" s="282"/>
      <c r="K79" s="282"/>
      <c r="L79" s="282"/>
      <c r="M79" s="283"/>
    </row>
    <row r="80" spans="2:13" ht="6.75" customHeight="1" thickBot="1" x14ac:dyDescent="0.3">
      <c r="B80" s="7"/>
      <c r="C80" s="7"/>
      <c r="D80" s="7"/>
      <c r="E80" s="7"/>
      <c r="F80" s="7"/>
      <c r="G80" s="7"/>
      <c r="H80" s="7"/>
      <c r="I80" s="7"/>
      <c r="J80" s="7"/>
      <c r="K80" s="19"/>
      <c r="L80" s="19"/>
      <c r="M80" s="23"/>
    </row>
    <row r="81" spans="2:13" ht="15.75" thickBot="1" x14ac:dyDescent="0.3">
      <c r="B81" s="249" t="s">
        <v>10</v>
      </c>
      <c r="C81" s="250"/>
      <c r="D81" s="250"/>
      <c r="E81" s="250"/>
      <c r="F81" s="250"/>
      <c r="G81" s="250"/>
      <c r="H81" s="250"/>
      <c r="I81" s="250"/>
      <c r="J81" s="250"/>
      <c r="K81" s="251"/>
      <c r="L81" s="182"/>
      <c r="M81" s="182" t="s">
        <v>18</v>
      </c>
    </row>
    <row r="82" spans="2:13" x14ac:dyDescent="0.25">
      <c r="B82" s="162">
        <v>4</v>
      </c>
      <c r="C82" s="22" t="s">
        <v>37</v>
      </c>
      <c r="D82" s="22"/>
      <c r="E82" s="22"/>
      <c r="F82" s="7"/>
      <c r="G82" s="7"/>
      <c r="H82" s="7"/>
      <c r="I82" s="7"/>
      <c r="J82" s="7"/>
      <c r="K82" s="7"/>
      <c r="L82" s="7"/>
      <c r="M82" s="8"/>
    </row>
    <row r="83" spans="2:13" x14ac:dyDescent="0.25">
      <c r="B83" s="6"/>
      <c r="C83" s="111" t="s">
        <v>83</v>
      </c>
      <c r="D83" s="111"/>
      <c r="E83" s="111"/>
      <c r="F83" s="111"/>
      <c r="G83" s="111"/>
      <c r="H83" s="7"/>
      <c r="I83" s="7"/>
      <c r="J83" s="7"/>
      <c r="K83" s="7"/>
      <c r="L83" s="7"/>
      <c r="M83" s="8"/>
    </row>
    <row r="84" spans="2:13" x14ac:dyDescent="0.25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</row>
    <row r="85" spans="2:13" x14ac:dyDescent="0.25">
      <c r="B85" s="6"/>
      <c r="C85" s="291" t="s">
        <v>30</v>
      </c>
      <c r="D85" s="291"/>
      <c r="E85" s="21" t="s">
        <v>31</v>
      </c>
      <c r="F85" s="7"/>
      <c r="G85" s="111" t="s">
        <v>28</v>
      </c>
      <c r="H85" s="111"/>
      <c r="I85" s="111"/>
      <c r="J85" s="111"/>
      <c r="K85" s="7"/>
      <c r="L85" s="157"/>
      <c r="M85" s="8"/>
    </row>
    <row r="86" spans="2:13" x14ac:dyDescent="0.25">
      <c r="B86" s="6"/>
      <c r="C86" s="246" t="s">
        <v>32</v>
      </c>
      <c r="D86" s="246"/>
      <c r="E86" s="112">
        <v>5</v>
      </c>
      <c r="F86" s="7"/>
      <c r="G86" s="111"/>
      <c r="H86" s="111"/>
      <c r="I86" s="111"/>
      <c r="J86" s="111"/>
      <c r="K86" s="7"/>
      <c r="L86" s="7"/>
      <c r="M86" s="8"/>
    </row>
    <row r="87" spans="2:13" x14ac:dyDescent="0.25">
      <c r="B87" s="6"/>
      <c r="C87" s="246" t="s">
        <v>34</v>
      </c>
      <c r="D87" s="246"/>
      <c r="E87" s="112">
        <v>4</v>
      </c>
      <c r="F87" s="7"/>
      <c r="G87" s="111" t="s">
        <v>175</v>
      </c>
      <c r="H87" s="111"/>
      <c r="I87" s="111"/>
      <c r="J87" s="111"/>
      <c r="K87" s="7"/>
      <c r="L87" s="157"/>
      <c r="M87" s="8"/>
    </row>
    <row r="88" spans="2:13" x14ac:dyDescent="0.25">
      <c r="B88" s="6"/>
      <c r="C88" s="246" t="s">
        <v>36</v>
      </c>
      <c r="D88" s="246"/>
      <c r="E88" s="112">
        <v>3</v>
      </c>
      <c r="F88" s="7"/>
      <c r="G88" s="111" t="s">
        <v>176</v>
      </c>
      <c r="H88" s="111"/>
      <c r="I88" s="111"/>
      <c r="J88" s="111"/>
      <c r="K88" s="7"/>
      <c r="L88" s="7"/>
      <c r="M88" s="8"/>
    </row>
    <row r="89" spans="2:13" x14ac:dyDescent="0.25">
      <c r="B89" s="6"/>
      <c r="C89" s="246" t="s">
        <v>39</v>
      </c>
      <c r="D89" s="246"/>
      <c r="E89" s="112">
        <v>2</v>
      </c>
      <c r="F89" s="7"/>
      <c r="G89" s="111"/>
      <c r="H89" s="111"/>
      <c r="I89" s="111"/>
      <c r="J89" s="111"/>
      <c r="K89" s="7"/>
      <c r="L89" s="7"/>
      <c r="M89" s="8"/>
    </row>
    <row r="90" spans="2:13" x14ac:dyDescent="0.25">
      <c r="B90" s="6"/>
      <c r="C90" s="246" t="s">
        <v>40</v>
      </c>
      <c r="D90" s="246"/>
      <c r="E90" s="112">
        <v>1</v>
      </c>
      <c r="F90" s="7"/>
      <c r="G90" s="111" t="s">
        <v>38</v>
      </c>
      <c r="H90" s="111"/>
      <c r="I90" s="111"/>
      <c r="J90" s="111"/>
      <c r="K90" s="199"/>
      <c r="L90" s="200">
        <f>IFERROR(+L87/L85,0)</f>
        <v>0</v>
      </c>
      <c r="M90" s="191"/>
    </row>
    <row r="91" spans="2:13" x14ac:dyDescent="0.25">
      <c r="B91" s="6"/>
      <c r="C91" s="7"/>
      <c r="D91" s="7"/>
      <c r="E91" s="7"/>
      <c r="F91" s="7"/>
      <c r="G91" s="7"/>
      <c r="H91" s="7"/>
      <c r="I91" s="7"/>
      <c r="J91" s="7"/>
      <c r="K91" s="199"/>
      <c r="L91" s="199"/>
      <c r="M91" s="191"/>
    </row>
    <row r="92" spans="2:13" ht="15.75" thickBot="1" x14ac:dyDescent="0.3">
      <c r="B92" s="3"/>
      <c r="C92" s="4"/>
      <c r="D92" s="4"/>
      <c r="E92" s="4"/>
      <c r="F92" s="4"/>
      <c r="G92" s="4"/>
      <c r="H92" s="4"/>
      <c r="I92" s="4"/>
      <c r="J92" s="4"/>
      <c r="K92" s="292" t="s">
        <v>12</v>
      </c>
      <c r="L92" s="292"/>
      <c r="M92" s="201">
        <f>IF(L90&lt;=9%,0,IF(L90&lt;=29%,1,IF(L90&lt;=49%,2,IF(L90&lt;=69%,3,IF(L90&lt;=89%,4,IF(L90&gt;=90%,5,0))))))</f>
        <v>0</v>
      </c>
    </row>
    <row r="93" spans="2:13" ht="5.25" customHeight="1" thickBot="1" x14ac:dyDescent="0.3"/>
    <row r="94" spans="2:13" ht="32.25" customHeight="1" thickBot="1" x14ac:dyDescent="0.3">
      <c r="B94" s="279" t="s">
        <v>133</v>
      </c>
      <c r="C94" s="280"/>
      <c r="D94" s="280"/>
      <c r="E94" s="281"/>
      <c r="F94" s="282"/>
      <c r="G94" s="282"/>
      <c r="H94" s="282"/>
      <c r="I94" s="282"/>
      <c r="J94" s="282"/>
      <c r="K94" s="282"/>
      <c r="L94" s="282"/>
      <c r="M94" s="283"/>
    </row>
    <row r="95" spans="2:13" ht="6.75" customHeight="1" thickBot="1" x14ac:dyDescent="0.3"/>
    <row r="96" spans="2:13" ht="15.75" thickBot="1" x14ac:dyDescent="0.3">
      <c r="B96" s="249" t="s">
        <v>10</v>
      </c>
      <c r="C96" s="250"/>
      <c r="D96" s="250"/>
      <c r="E96" s="250"/>
      <c r="F96" s="250"/>
      <c r="G96" s="250"/>
      <c r="H96" s="250"/>
      <c r="I96" s="250"/>
      <c r="J96" s="250"/>
      <c r="K96" s="251"/>
      <c r="L96" s="182"/>
      <c r="M96" s="182" t="s">
        <v>18</v>
      </c>
    </row>
    <row r="97" spans="2:13" x14ac:dyDescent="0.25">
      <c r="B97" s="162">
        <v>5</v>
      </c>
      <c r="C97" s="22" t="s">
        <v>41</v>
      </c>
      <c r="D97" s="22"/>
      <c r="E97" s="22"/>
      <c r="F97" s="7"/>
      <c r="G97" s="7"/>
      <c r="H97" s="7"/>
      <c r="I97" s="7"/>
      <c r="J97" s="7"/>
      <c r="K97" s="7"/>
      <c r="L97" s="7"/>
      <c r="M97" s="8"/>
    </row>
    <row r="98" spans="2:13" x14ac:dyDescent="0.25">
      <c r="B98" s="6"/>
      <c r="C98" s="111" t="s">
        <v>85</v>
      </c>
      <c r="D98" s="111"/>
      <c r="E98" s="111"/>
      <c r="F98" s="111"/>
      <c r="G98" s="111"/>
      <c r="H98" s="111"/>
      <c r="I98" s="111"/>
      <c r="J98" s="7"/>
      <c r="K98" s="7"/>
      <c r="L98" s="7"/>
      <c r="M98" s="8"/>
    </row>
    <row r="99" spans="2:13" x14ac:dyDescent="0.25">
      <c r="B99" s="6"/>
      <c r="C99" s="111" t="s">
        <v>42</v>
      </c>
      <c r="D99" s="111"/>
      <c r="E99" s="111"/>
      <c r="F99" s="111"/>
      <c r="G99" s="111"/>
      <c r="H99" s="111"/>
      <c r="I99" s="111"/>
      <c r="J99" s="7"/>
      <c r="K99" s="7"/>
      <c r="L99" s="7"/>
      <c r="M99" s="8"/>
    </row>
    <row r="100" spans="2:13" x14ac:dyDescent="0.25"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8"/>
    </row>
    <row r="101" spans="2:13" x14ac:dyDescent="0.25">
      <c r="B101" s="6"/>
      <c r="C101" s="291" t="s">
        <v>30</v>
      </c>
      <c r="D101" s="291"/>
      <c r="E101" s="21" t="s">
        <v>31</v>
      </c>
      <c r="F101" s="7"/>
      <c r="G101" s="7"/>
      <c r="H101" s="7"/>
      <c r="I101" s="7"/>
      <c r="J101" s="7"/>
      <c r="K101" s="7"/>
      <c r="L101" s="7"/>
      <c r="M101" s="8"/>
    </row>
    <row r="102" spans="2:13" x14ac:dyDescent="0.25">
      <c r="B102" s="6"/>
      <c r="C102" s="246" t="s">
        <v>33</v>
      </c>
      <c r="D102" s="246"/>
      <c r="E102" s="112">
        <v>5</v>
      </c>
      <c r="F102" s="7"/>
      <c r="G102" s="7"/>
      <c r="H102" s="7"/>
      <c r="I102" s="7"/>
      <c r="J102" s="7"/>
      <c r="K102" s="7"/>
      <c r="L102" s="7"/>
      <c r="M102" s="8"/>
    </row>
    <row r="103" spans="2:13" x14ac:dyDescent="0.25">
      <c r="B103" s="6"/>
      <c r="C103" s="246" t="s">
        <v>43</v>
      </c>
      <c r="D103" s="246"/>
      <c r="E103" s="112">
        <v>4</v>
      </c>
      <c r="F103" s="7"/>
      <c r="G103" s="293" t="s">
        <v>177</v>
      </c>
      <c r="H103" s="293"/>
      <c r="I103" s="293"/>
      <c r="J103" s="293"/>
      <c r="K103" s="217"/>
      <c r="L103" s="203"/>
      <c r="M103" s="191"/>
    </row>
    <row r="104" spans="2:13" x14ac:dyDescent="0.25">
      <c r="B104" s="6"/>
      <c r="C104" s="246" t="s">
        <v>34</v>
      </c>
      <c r="D104" s="246"/>
      <c r="E104" s="112">
        <v>3</v>
      </c>
      <c r="F104" s="7"/>
      <c r="G104" s="199"/>
      <c r="H104" s="199"/>
      <c r="I104" s="199"/>
      <c r="J104" s="199"/>
      <c r="K104" s="199"/>
      <c r="L104" s="199"/>
      <c r="M104" s="191"/>
    </row>
    <row r="105" spans="2:13" x14ac:dyDescent="0.25">
      <c r="B105" s="6"/>
      <c r="C105" s="246" t="s">
        <v>84</v>
      </c>
      <c r="D105" s="246"/>
      <c r="E105" s="112">
        <v>2</v>
      </c>
      <c r="F105" s="7"/>
      <c r="G105" s="199"/>
      <c r="H105" s="199"/>
      <c r="I105" s="199"/>
      <c r="J105" s="199"/>
      <c r="K105" s="199"/>
      <c r="L105" s="199"/>
      <c r="M105" s="191"/>
    </row>
    <row r="106" spans="2:13" ht="15.75" thickBot="1" x14ac:dyDescent="0.3">
      <c r="B106" s="3"/>
      <c r="C106" s="4"/>
      <c r="D106" s="4"/>
      <c r="E106" s="4"/>
      <c r="F106" s="4"/>
      <c r="G106" s="204"/>
      <c r="H106" s="204"/>
      <c r="I106" s="204"/>
      <c r="J106" s="204"/>
      <c r="K106" s="292" t="s">
        <v>12</v>
      </c>
      <c r="L106" s="292"/>
      <c r="M106" s="205">
        <f>IF(L103&lt;=10,0,IF(L103&lt;=69,2,IF(L103&lt;=74,3,IF(L103&lt;=79,4,IF(L103&gt;=80,5,0)))))</f>
        <v>0</v>
      </c>
    </row>
    <row r="107" spans="2:13" ht="4.1500000000000004" customHeight="1" thickBot="1" x14ac:dyDescent="0.3">
      <c r="G107" s="35"/>
      <c r="H107" s="35"/>
      <c r="I107" s="35"/>
      <c r="J107" s="35"/>
      <c r="K107" s="35"/>
      <c r="L107" s="35"/>
      <c r="M107" s="35"/>
    </row>
    <row r="108" spans="2:13" ht="32.25" customHeight="1" thickBot="1" x14ac:dyDescent="0.3">
      <c r="B108" s="279" t="s">
        <v>133</v>
      </c>
      <c r="C108" s="280"/>
      <c r="D108" s="280"/>
      <c r="E108" s="281"/>
      <c r="F108" s="282"/>
      <c r="G108" s="282"/>
      <c r="H108" s="282"/>
      <c r="I108" s="282"/>
      <c r="J108" s="282"/>
      <c r="K108" s="282"/>
      <c r="L108" s="282"/>
      <c r="M108" s="283"/>
    </row>
    <row r="109" spans="2:13" ht="8.25" customHeight="1" x14ac:dyDescent="0.25"/>
    <row r="110" spans="2:13" x14ac:dyDescent="0.25">
      <c r="M110" t="s">
        <v>128</v>
      </c>
    </row>
    <row r="111" spans="2:13" ht="15.75" thickBot="1" x14ac:dyDescent="0.3"/>
    <row r="112" spans="2:13" ht="15.75" thickBot="1" x14ac:dyDescent="0.3">
      <c r="B112" s="244" t="s">
        <v>10</v>
      </c>
      <c r="C112" s="244"/>
      <c r="D112" s="244"/>
      <c r="E112" s="244"/>
      <c r="F112" s="244"/>
      <c r="G112" s="244"/>
      <c r="H112" s="244"/>
      <c r="I112" s="244" t="s">
        <v>25</v>
      </c>
      <c r="J112" s="244"/>
      <c r="K112" s="244"/>
      <c r="L112" s="182" t="s">
        <v>13</v>
      </c>
      <c r="M112" s="182" t="s">
        <v>18</v>
      </c>
    </row>
    <row r="113" spans="2:13" x14ac:dyDescent="0.25">
      <c r="B113" s="162">
        <v>6</v>
      </c>
      <c r="C113" s="284" t="s">
        <v>44</v>
      </c>
      <c r="D113" s="284"/>
      <c r="E113" s="284"/>
      <c r="F113" s="284"/>
      <c r="G113" s="284"/>
      <c r="H113" s="284"/>
      <c r="I113" s="7"/>
      <c r="J113" s="7"/>
      <c r="K113" s="7"/>
      <c r="L113" s="7"/>
      <c r="M113" s="8"/>
    </row>
    <row r="114" spans="2:13" x14ac:dyDescent="0.25">
      <c r="B114" s="6"/>
      <c r="C114" s="278" t="s">
        <v>146</v>
      </c>
      <c r="D114" s="278"/>
      <c r="E114" s="278"/>
      <c r="F114" s="278"/>
      <c r="G114" s="278"/>
      <c r="H114" s="278"/>
      <c r="I114" s="273"/>
      <c r="J114" s="273"/>
      <c r="K114" s="273"/>
      <c r="L114" s="179"/>
      <c r="M114" s="135">
        <f>IF(L114="Y",1,0)</f>
        <v>0</v>
      </c>
    </row>
    <row r="115" spans="2:13" x14ac:dyDescent="0.25">
      <c r="B115" s="6"/>
      <c r="C115" s="278" t="s">
        <v>147</v>
      </c>
      <c r="D115" s="278"/>
      <c r="E115" s="278"/>
      <c r="F115" s="278"/>
      <c r="G115" s="278"/>
      <c r="H115" s="278"/>
      <c r="I115" s="273"/>
      <c r="J115" s="273"/>
      <c r="K115" s="273"/>
      <c r="L115" s="179"/>
      <c r="M115" s="135">
        <f>IF(L115="Y",1,0)</f>
        <v>0</v>
      </c>
    </row>
    <row r="116" spans="2:13" x14ac:dyDescent="0.25">
      <c r="B116" s="6"/>
      <c r="C116" s="278" t="s">
        <v>148</v>
      </c>
      <c r="D116" s="278"/>
      <c r="E116" s="278"/>
      <c r="F116" s="278"/>
      <c r="G116" s="278"/>
      <c r="H116" s="278"/>
      <c r="I116" s="273"/>
      <c r="J116" s="273"/>
      <c r="K116" s="273"/>
      <c r="L116" s="179"/>
      <c r="M116" s="135">
        <f>IF(L116="Y",1,0)</f>
        <v>0</v>
      </c>
    </row>
    <row r="117" spans="2:13" x14ac:dyDescent="0.25">
      <c r="B117" s="6"/>
      <c r="C117" s="111" t="s">
        <v>149</v>
      </c>
      <c r="D117" s="111"/>
      <c r="E117" s="111"/>
      <c r="F117" s="111"/>
      <c r="G117" s="111"/>
      <c r="H117" s="111"/>
      <c r="I117" s="273"/>
      <c r="J117" s="273"/>
      <c r="K117" s="273"/>
      <c r="L117" s="179"/>
      <c r="M117" s="135">
        <f>IF(L117="Y",1,0)</f>
        <v>0</v>
      </c>
    </row>
    <row r="118" spans="2:13" ht="7.5" customHeight="1" x14ac:dyDescent="0.25"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91"/>
    </row>
    <row r="119" spans="2:13" ht="9" customHeight="1" x14ac:dyDescent="0.25"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91"/>
    </row>
    <row r="120" spans="2:13" x14ac:dyDescent="0.25">
      <c r="B120" s="162">
        <v>7</v>
      </c>
      <c r="C120" s="22" t="s">
        <v>163</v>
      </c>
      <c r="D120" s="7"/>
      <c r="E120" s="7"/>
      <c r="F120" s="7"/>
      <c r="G120" s="7"/>
      <c r="H120" s="7"/>
      <c r="I120" s="7"/>
      <c r="J120" s="245"/>
      <c r="K120" s="245"/>
      <c r="L120" s="7"/>
      <c r="M120" s="191"/>
    </row>
    <row r="121" spans="2:13" x14ac:dyDescent="0.25">
      <c r="B121" s="6"/>
      <c r="C121" s="278" t="s">
        <v>179</v>
      </c>
      <c r="D121" s="278"/>
      <c r="E121" s="278"/>
      <c r="F121" s="278"/>
      <c r="G121" s="278"/>
      <c r="H121" s="278"/>
      <c r="I121" s="246"/>
      <c r="J121" s="246"/>
      <c r="K121" s="246"/>
      <c r="L121" s="179"/>
      <c r="M121" s="135">
        <f>IF(L121="Y",2,0)</f>
        <v>0</v>
      </c>
    </row>
    <row r="122" spans="2:13" ht="46.5" customHeight="1" x14ac:dyDescent="0.25">
      <c r="B122" s="6"/>
      <c r="C122" s="285" t="s">
        <v>187</v>
      </c>
      <c r="D122" s="285"/>
      <c r="E122" s="285"/>
      <c r="F122" s="285"/>
      <c r="G122" s="285"/>
      <c r="H122" s="294"/>
      <c r="I122" s="246"/>
      <c r="J122" s="246"/>
      <c r="K122" s="246"/>
      <c r="L122" s="179"/>
      <c r="M122" s="135">
        <f>IF(L122="Y",2,0)</f>
        <v>0</v>
      </c>
    </row>
    <row r="123" spans="2:13" x14ac:dyDescent="0.25">
      <c r="B123" s="6"/>
      <c r="C123" s="295" t="s">
        <v>143</v>
      </c>
      <c r="D123" s="295"/>
      <c r="E123" s="295"/>
      <c r="F123" s="295"/>
      <c r="G123" s="295"/>
      <c r="H123" s="295"/>
      <c r="I123" s="246"/>
      <c r="J123" s="246"/>
      <c r="K123" s="246"/>
      <c r="L123" s="179"/>
      <c r="M123" s="135">
        <f>IF(L123="Y",2,0)</f>
        <v>0</v>
      </c>
    </row>
    <row r="124" spans="2:13" ht="27.75" customHeight="1" x14ac:dyDescent="0.25">
      <c r="B124" s="6"/>
      <c r="C124" s="296" t="s">
        <v>144</v>
      </c>
      <c r="D124" s="296"/>
      <c r="E124" s="296"/>
      <c r="F124" s="296"/>
      <c r="G124" s="296"/>
      <c r="H124" s="296"/>
      <c r="I124" s="246"/>
      <c r="J124" s="246"/>
      <c r="K124" s="246"/>
      <c r="L124" s="179"/>
      <c r="M124" s="135">
        <f t="shared" ref="M124:M126" si="3">IF(L124="Y",1,0)</f>
        <v>0</v>
      </c>
    </row>
    <row r="125" spans="2:13" ht="43.5" customHeight="1" x14ac:dyDescent="0.25">
      <c r="B125" s="6"/>
      <c r="C125" s="296" t="s">
        <v>145</v>
      </c>
      <c r="D125" s="296"/>
      <c r="E125" s="296"/>
      <c r="F125" s="296"/>
      <c r="G125" s="296"/>
      <c r="H125" s="296"/>
      <c r="I125" s="246"/>
      <c r="J125" s="246"/>
      <c r="K125" s="246"/>
      <c r="L125" s="179"/>
      <c r="M125" s="135">
        <f t="shared" si="3"/>
        <v>0</v>
      </c>
    </row>
    <row r="126" spans="2:13" ht="46.5" customHeight="1" x14ac:dyDescent="0.25">
      <c r="B126" s="6"/>
      <c r="C126" s="296" t="s">
        <v>178</v>
      </c>
      <c r="D126" s="296"/>
      <c r="E126" s="296"/>
      <c r="F126" s="296"/>
      <c r="G126" s="296"/>
      <c r="H126" s="296"/>
      <c r="I126" s="246"/>
      <c r="J126" s="246"/>
      <c r="K126" s="246"/>
      <c r="L126" s="179"/>
      <c r="M126" s="135">
        <f t="shared" si="3"/>
        <v>0</v>
      </c>
    </row>
    <row r="127" spans="2:13" ht="6.75" customHeight="1" x14ac:dyDescent="0.25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91"/>
    </row>
    <row r="128" spans="2:13" ht="15.75" thickBot="1" x14ac:dyDescent="0.3">
      <c r="B128" s="3"/>
      <c r="C128" s="4"/>
      <c r="D128" s="4"/>
      <c r="E128" s="4"/>
      <c r="F128" s="4"/>
      <c r="G128" s="4"/>
      <c r="H128" s="4"/>
      <c r="I128" s="4"/>
      <c r="J128" s="4"/>
      <c r="K128" s="247" t="s">
        <v>12</v>
      </c>
      <c r="L128" s="247"/>
      <c r="M128" s="206">
        <f>+M114+M115+M116+M117+M121+M122+M123+M124+M125+M126</f>
        <v>0</v>
      </c>
    </row>
    <row r="129" spans="2:13" ht="4.1500000000000004" customHeight="1" thickBot="1" x14ac:dyDescent="0.3"/>
    <row r="130" spans="2:13" ht="32.25" customHeight="1" thickBot="1" x14ac:dyDescent="0.3">
      <c r="B130" s="279" t="s">
        <v>133</v>
      </c>
      <c r="C130" s="280"/>
      <c r="D130" s="280"/>
      <c r="E130" s="281"/>
      <c r="F130" s="282"/>
      <c r="G130" s="282"/>
      <c r="H130" s="282"/>
      <c r="I130" s="282"/>
      <c r="J130" s="282"/>
      <c r="K130" s="282"/>
      <c r="L130" s="282"/>
      <c r="M130" s="283"/>
    </row>
    <row r="131" spans="2:13" ht="6.75" customHeight="1" thickBot="1" x14ac:dyDescent="0.3"/>
    <row r="132" spans="2:13" ht="15.75" thickBot="1" x14ac:dyDescent="0.3">
      <c r="B132" s="244" t="s">
        <v>10</v>
      </c>
      <c r="C132" s="244"/>
      <c r="D132" s="244"/>
      <c r="E132" s="244"/>
      <c r="F132" s="244"/>
      <c r="G132" s="244"/>
      <c r="H132" s="244"/>
      <c r="I132" s="244" t="s">
        <v>25</v>
      </c>
      <c r="J132" s="244"/>
      <c r="K132" s="244"/>
      <c r="L132" s="182"/>
      <c r="M132" s="182" t="s">
        <v>18</v>
      </c>
    </row>
    <row r="133" spans="2:13" x14ac:dyDescent="0.25">
      <c r="B133" s="162">
        <v>8</v>
      </c>
      <c r="C133" s="22" t="s">
        <v>45</v>
      </c>
      <c r="D133" s="22"/>
      <c r="E133" s="22"/>
      <c r="F133" s="7"/>
      <c r="G133" s="7"/>
      <c r="H133" s="7"/>
      <c r="I133" s="7"/>
      <c r="J133" s="7"/>
      <c r="K133" s="7"/>
      <c r="L133" s="7"/>
      <c r="M133" s="8"/>
    </row>
    <row r="134" spans="2:13" x14ac:dyDescent="0.25">
      <c r="B134" s="6"/>
      <c r="C134" s="116" t="s">
        <v>142</v>
      </c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2:13" ht="9" customHeight="1" x14ac:dyDescent="0.25"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2:13" x14ac:dyDescent="0.25">
      <c r="B136" s="6"/>
      <c r="C136" s="111" t="s">
        <v>46</v>
      </c>
      <c r="D136" s="111"/>
      <c r="E136" s="111"/>
      <c r="F136" s="111"/>
      <c r="G136" s="111"/>
      <c r="H136" s="111"/>
      <c r="I136" s="111"/>
      <c r="J136" s="111"/>
      <c r="K136" s="7"/>
      <c r="L136" s="7"/>
      <c r="M136" s="8"/>
    </row>
    <row r="137" spans="2:13" x14ac:dyDescent="0.25">
      <c r="B137" s="6"/>
      <c r="C137" s="297" t="s">
        <v>47</v>
      </c>
      <c r="D137" s="297"/>
      <c r="E137" s="297"/>
      <c r="F137" s="297"/>
      <c r="G137" s="297"/>
      <c r="H137" s="297"/>
      <c r="I137" s="297"/>
      <c r="J137" s="297"/>
      <c r="K137" s="7"/>
      <c r="L137" s="7"/>
      <c r="M137" s="8"/>
    </row>
    <row r="138" spans="2:13" x14ac:dyDescent="0.25">
      <c r="B138" s="6"/>
      <c r="C138" s="278" t="s">
        <v>48</v>
      </c>
      <c r="D138" s="278"/>
      <c r="E138" s="278"/>
      <c r="F138" s="278"/>
      <c r="G138" s="278"/>
      <c r="H138" s="278"/>
      <c r="I138" s="278"/>
      <c r="J138" s="111"/>
      <c r="K138" s="7"/>
      <c r="L138" s="7"/>
      <c r="M138" s="8"/>
    </row>
    <row r="139" spans="2:13" ht="6.75" customHeight="1" x14ac:dyDescent="0.25">
      <c r="B139" s="6"/>
      <c r="C139" s="245"/>
      <c r="D139" s="245"/>
      <c r="E139" s="7"/>
      <c r="F139" s="7"/>
      <c r="G139" s="245"/>
      <c r="H139" s="245"/>
      <c r="I139" s="245"/>
      <c r="J139" s="245"/>
      <c r="K139" s="245"/>
      <c r="L139" s="7"/>
      <c r="M139" s="8"/>
    </row>
    <row r="140" spans="2:13" x14ac:dyDescent="0.25">
      <c r="B140" s="6"/>
      <c r="C140" s="291" t="s">
        <v>49</v>
      </c>
      <c r="D140" s="291"/>
      <c r="E140" s="77" t="s">
        <v>50</v>
      </c>
      <c r="F140" s="291" t="s">
        <v>51</v>
      </c>
      <c r="G140" s="291"/>
      <c r="H140" s="291"/>
      <c r="I140" s="291" t="s">
        <v>52</v>
      </c>
      <c r="J140" s="291"/>
      <c r="K140" s="291"/>
      <c r="L140" s="180" t="s">
        <v>53</v>
      </c>
      <c r="M140" s="117"/>
    </row>
    <row r="141" spans="2:13" x14ac:dyDescent="0.25">
      <c r="B141" s="6"/>
      <c r="C141" s="248"/>
      <c r="D141" s="248"/>
      <c r="E141" s="159"/>
      <c r="F141" s="248"/>
      <c r="G141" s="248"/>
      <c r="H141" s="248"/>
      <c r="I141" s="248"/>
      <c r="J141" s="248"/>
      <c r="K141" s="248"/>
      <c r="L141" s="178">
        <v>5</v>
      </c>
      <c r="M141" s="158"/>
    </row>
    <row r="142" spans="2:13" x14ac:dyDescent="0.25">
      <c r="B142" s="6"/>
      <c r="C142" s="248"/>
      <c r="D142" s="248"/>
      <c r="E142" s="159"/>
      <c r="F142" s="248"/>
      <c r="G142" s="248"/>
      <c r="H142" s="248"/>
      <c r="I142" s="248"/>
      <c r="J142" s="248"/>
      <c r="K142" s="248"/>
      <c r="L142" s="178">
        <v>5</v>
      </c>
      <c r="M142" s="158"/>
    </row>
    <row r="143" spans="2:13" x14ac:dyDescent="0.25">
      <c r="B143" s="6"/>
      <c r="C143" s="248"/>
      <c r="D143" s="248"/>
      <c r="E143" s="159"/>
      <c r="F143" s="248"/>
      <c r="G143" s="248"/>
      <c r="H143" s="248"/>
      <c r="I143" s="248"/>
      <c r="J143" s="248"/>
      <c r="K143" s="248"/>
      <c r="L143" s="178">
        <v>5</v>
      </c>
      <c r="M143" s="158"/>
    </row>
    <row r="144" spans="2:13" x14ac:dyDescent="0.25">
      <c r="B144" s="6"/>
      <c r="C144" s="248"/>
      <c r="D144" s="248"/>
      <c r="E144" s="159"/>
      <c r="F144" s="248"/>
      <c r="G144" s="248"/>
      <c r="H144" s="248"/>
      <c r="I144" s="248"/>
      <c r="J144" s="248"/>
      <c r="K144" s="248"/>
      <c r="L144" s="178">
        <v>5</v>
      </c>
      <c r="M144" s="158"/>
    </row>
    <row r="145" spans="2:13" x14ac:dyDescent="0.25">
      <c r="B145" s="6"/>
      <c r="C145" s="248"/>
      <c r="D145" s="248"/>
      <c r="E145" s="159"/>
      <c r="F145" s="248"/>
      <c r="G145" s="248"/>
      <c r="H145" s="248"/>
      <c r="I145" s="248"/>
      <c r="J145" s="248"/>
      <c r="K145" s="248"/>
      <c r="L145" s="178">
        <v>5</v>
      </c>
      <c r="M145" s="158"/>
    </row>
    <row r="146" spans="2:13" x14ac:dyDescent="0.25">
      <c r="B146" s="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8"/>
    </row>
    <row r="147" spans="2:13" x14ac:dyDescent="0.25">
      <c r="B147" s="6"/>
      <c r="C147" s="118" t="s">
        <v>129</v>
      </c>
      <c r="D147" s="118"/>
      <c r="E147" s="118"/>
      <c r="F147" s="119"/>
      <c r="G147" s="119"/>
      <c r="H147" s="119"/>
      <c r="I147" s="27"/>
      <c r="J147" s="27"/>
      <c r="K147" s="27"/>
      <c r="L147" s="27"/>
      <c r="M147" s="8"/>
    </row>
    <row r="148" spans="2:13" x14ac:dyDescent="0.25">
      <c r="B148" s="6"/>
      <c r="C148" s="291" t="s">
        <v>49</v>
      </c>
      <c r="D148" s="291"/>
      <c r="E148" s="21" t="s">
        <v>50</v>
      </c>
      <c r="F148" s="291" t="s">
        <v>54</v>
      </c>
      <c r="G148" s="291"/>
      <c r="H148" s="291"/>
      <c r="I148" s="291" t="s">
        <v>52</v>
      </c>
      <c r="J148" s="291"/>
      <c r="K148" s="291"/>
      <c r="L148" s="291"/>
      <c r="M148" s="11"/>
    </row>
    <row r="149" spans="2:13" x14ac:dyDescent="0.25">
      <c r="B149" s="6"/>
      <c r="C149" s="246"/>
      <c r="D149" s="246"/>
      <c r="E149" s="157"/>
      <c r="F149" s="246"/>
      <c r="G149" s="246"/>
      <c r="H149" s="246"/>
      <c r="I149" s="246"/>
      <c r="J149" s="246"/>
      <c r="K149" s="246"/>
      <c r="L149" s="246"/>
      <c r="M149" s="158"/>
    </row>
    <row r="150" spans="2:13" x14ac:dyDescent="0.25">
      <c r="B150" s="6"/>
      <c r="C150" s="26"/>
      <c r="D150" s="26"/>
      <c r="E150" s="25"/>
      <c r="F150" s="18"/>
      <c r="G150" s="18"/>
      <c r="H150" s="18"/>
      <c r="I150" s="18"/>
      <c r="J150" s="18"/>
      <c r="K150" s="18"/>
      <c r="L150" s="7"/>
      <c r="M150" s="8"/>
    </row>
    <row r="151" spans="2:13" x14ac:dyDescent="0.25">
      <c r="B151" s="6"/>
      <c r="C151" s="327" t="s">
        <v>130</v>
      </c>
      <c r="D151" s="327"/>
      <c r="E151" s="327"/>
      <c r="F151" s="327"/>
      <c r="G151" s="327"/>
      <c r="H151" s="327"/>
      <c r="I151" s="327"/>
      <c r="J151" s="327"/>
      <c r="K151" s="18"/>
      <c r="L151" s="7"/>
      <c r="M151" s="8"/>
    </row>
    <row r="152" spans="2:13" x14ac:dyDescent="0.25">
      <c r="B152" s="6"/>
      <c r="C152" s="326" t="s">
        <v>49</v>
      </c>
      <c r="D152" s="326"/>
      <c r="E152" s="28" t="s">
        <v>50</v>
      </c>
      <c r="F152" s="326" t="s">
        <v>54</v>
      </c>
      <c r="G152" s="326"/>
      <c r="H152" s="326"/>
      <c r="I152" s="291" t="s">
        <v>52</v>
      </c>
      <c r="J152" s="291"/>
      <c r="K152" s="291"/>
      <c r="L152" s="291"/>
      <c r="M152" s="11"/>
    </row>
    <row r="153" spans="2:13" x14ac:dyDescent="0.25">
      <c r="B153" s="6"/>
      <c r="C153" s="248"/>
      <c r="D153" s="248"/>
      <c r="E153" s="159"/>
      <c r="F153" s="248"/>
      <c r="G153" s="248"/>
      <c r="H153" s="248"/>
      <c r="I153" s="248"/>
      <c r="J153" s="248"/>
      <c r="K153" s="248"/>
      <c r="L153" s="248"/>
      <c r="M153" s="158"/>
    </row>
    <row r="154" spans="2:13" x14ac:dyDescent="0.25">
      <c r="B154" s="6"/>
      <c r="C154" s="248"/>
      <c r="D154" s="248"/>
      <c r="E154" s="159"/>
      <c r="F154" s="248"/>
      <c r="G154" s="248"/>
      <c r="H154" s="248"/>
      <c r="I154" s="248"/>
      <c r="J154" s="248"/>
      <c r="K154" s="248"/>
      <c r="L154" s="248"/>
      <c r="M154" s="158"/>
    </row>
    <row r="155" spans="2:13" ht="6.75" customHeight="1" x14ac:dyDescent="0.25"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</row>
    <row r="156" spans="2:13" ht="15.75" thickBot="1" x14ac:dyDescent="0.3">
      <c r="B156" s="3"/>
      <c r="C156" s="4"/>
      <c r="D156" s="4"/>
      <c r="E156" s="4"/>
      <c r="F156" s="4"/>
      <c r="G156" s="4"/>
      <c r="H156" s="4"/>
      <c r="I156" s="4"/>
      <c r="J156" s="4"/>
      <c r="K156" s="247" t="s">
        <v>12</v>
      </c>
      <c r="L156" s="247"/>
      <c r="M156" s="201">
        <f>SUM(M141+M142+M143+M144+M145+M149+M153+M154)</f>
        <v>0</v>
      </c>
    </row>
    <row r="157" spans="2:13" ht="4.1500000000000004" customHeight="1" thickBot="1" x14ac:dyDescent="0.3"/>
    <row r="158" spans="2:13" ht="32.25" customHeight="1" thickBot="1" x14ac:dyDescent="0.3">
      <c r="B158" s="279" t="s">
        <v>133</v>
      </c>
      <c r="C158" s="280"/>
      <c r="D158" s="280"/>
      <c r="E158" s="281"/>
      <c r="F158" s="282"/>
      <c r="G158" s="282"/>
      <c r="H158" s="282"/>
      <c r="I158" s="282"/>
      <c r="J158" s="282"/>
      <c r="K158" s="282"/>
      <c r="L158" s="282"/>
      <c r="M158" s="283"/>
    </row>
    <row r="159" spans="2:13" ht="7.5" customHeight="1" x14ac:dyDescent="0.25"/>
    <row r="160" spans="2:13" x14ac:dyDescent="0.25">
      <c r="M160" t="s">
        <v>131</v>
      </c>
    </row>
    <row r="161" spans="2:13" ht="15.75" thickBot="1" x14ac:dyDescent="0.3"/>
    <row r="162" spans="2:13" ht="15.75" thickBot="1" x14ac:dyDescent="0.3">
      <c r="B162" s="244" t="s">
        <v>10</v>
      </c>
      <c r="C162" s="244"/>
      <c r="D162" s="244"/>
      <c r="E162" s="244"/>
      <c r="F162" s="244"/>
      <c r="G162" s="244"/>
      <c r="H162" s="244"/>
      <c r="I162" s="244" t="s">
        <v>25</v>
      </c>
      <c r="J162" s="244"/>
      <c r="K162" s="244"/>
      <c r="L162" s="182" t="s">
        <v>13</v>
      </c>
      <c r="M162" s="182" t="s">
        <v>18</v>
      </c>
    </row>
    <row r="163" spans="2:13" x14ac:dyDescent="0.25">
      <c r="B163" s="162">
        <v>9</v>
      </c>
      <c r="C163" s="284" t="s">
        <v>55</v>
      </c>
      <c r="D163" s="284"/>
      <c r="E163" s="284"/>
      <c r="F163" s="284"/>
      <c r="G163" s="284"/>
      <c r="H163" s="284"/>
      <c r="I163" s="7"/>
      <c r="J163" s="7"/>
      <c r="K163" s="7"/>
      <c r="L163" s="7"/>
      <c r="M163" s="8"/>
    </row>
    <row r="164" spans="2:13" x14ac:dyDescent="0.25">
      <c r="B164" s="6"/>
      <c r="C164" s="285" t="s">
        <v>135</v>
      </c>
      <c r="D164" s="285"/>
      <c r="E164" s="285"/>
      <c r="F164" s="285"/>
      <c r="G164" s="285"/>
      <c r="H164" s="285"/>
      <c r="I164" s="285"/>
      <c r="J164" s="285"/>
      <c r="K164" s="285"/>
      <c r="L164" s="7"/>
      <c r="M164" s="8"/>
    </row>
    <row r="165" spans="2:13" x14ac:dyDescent="0.25">
      <c r="B165" s="207"/>
      <c r="C165" s="306" t="s">
        <v>56</v>
      </c>
      <c r="D165" s="307"/>
      <c r="E165" s="307"/>
      <c r="F165" s="307"/>
      <c r="G165" s="307"/>
      <c r="H165" s="308"/>
      <c r="I165" s="310"/>
      <c r="J165" s="310"/>
      <c r="K165" s="310"/>
      <c r="L165" s="127"/>
      <c r="M165" s="135">
        <f>IF(L165="Y",1,0)</f>
        <v>0</v>
      </c>
    </row>
    <row r="166" spans="2:13" x14ac:dyDescent="0.25">
      <c r="B166" s="207"/>
      <c r="C166" s="306" t="s">
        <v>57</v>
      </c>
      <c r="D166" s="307"/>
      <c r="E166" s="307"/>
      <c r="F166" s="307"/>
      <c r="G166" s="307"/>
      <c r="H166" s="308"/>
      <c r="I166" s="310"/>
      <c r="J166" s="310"/>
      <c r="K166" s="310"/>
      <c r="L166" s="127"/>
      <c r="M166" s="135">
        <f>IF(L166="Y",1,0)</f>
        <v>0</v>
      </c>
    </row>
    <row r="167" spans="2:13" x14ac:dyDescent="0.25">
      <c r="B167" s="207"/>
      <c r="C167" s="306" t="s">
        <v>58</v>
      </c>
      <c r="D167" s="307"/>
      <c r="E167" s="307"/>
      <c r="F167" s="307"/>
      <c r="G167" s="307"/>
      <c r="H167" s="308"/>
      <c r="I167" s="305"/>
      <c r="J167" s="305"/>
      <c r="K167" s="305"/>
      <c r="L167" s="127"/>
      <c r="M167" s="135">
        <f>IF(L167="Y",1,0)</f>
        <v>0</v>
      </c>
    </row>
    <row r="168" spans="2:13" x14ac:dyDescent="0.25">
      <c r="B168" s="207"/>
      <c r="C168" s="306" t="s">
        <v>59</v>
      </c>
      <c r="D168" s="307"/>
      <c r="E168" s="307"/>
      <c r="F168" s="307"/>
      <c r="G168" s="307"/>
      <c r="H168" s="308"/>
      <c r="I168" s="305"/>
      <c r="J168" s="305"/>
      <c r="K168" s="305"/>
      <c r="L168" s="127"/>
      <c r="M168" s="135">
        <f>IF(L168="Y",1,0)</f>
        <v>0</v>
      </c>
    </row>
    <row r="169" spans="2:13" ht="7.15" customHeight="1" x14ac:dyDescent="0.25">
      <c r="B169" s="207"/>
      <c r="C169" s="199"/>
      <c r="D169" s="199"/>
      <c r="E169" s="199"/>
      <c r="F169" s="199"/>
      <c r="G169" s="199"/>
      <c r="H169" s="199"/>
      <c r="I169" s="199"/>
      <c r="J169" s="199"/>
      <c r="K169" s="199"/>
      <c r="L169" s="202"/>
      <c r="M169" s="191"/>
    </row>
    <row r="170" spans="2:13" x14ac:dyDescent="0.25">
      <c r="B170" s="207"/>
      <c r="C170" s="293" t="s">
        <v>136</v>
      </c>
      <c r="D170" s="293"/>
      <c r="E170" s="293"/>
      <c r="F170" s="293"/>
      <c r="G170" s="293"/>
      <c r="H170" s="293"/>
      <c r="I170" s="310"/>
      <c r="J170" s="310"/>
      <c r="K170" s="310"/>
      <c r="L170" s="127"/>
      <c r="M170" s="135">
        <f>IF(L170="Y",8,0)</f>
        <v>0</v>
      </c>
    </row>
    <row r="171" spans="2:13" ht="12.95" customHeight="1" x14ac:dyDescent="0.25">
      <c r="B171" s="207"/>
      <c r="C171" s="238" t="s">
        <v>137</v>
      </c>
      <c r="D171" s="238"/>
      <c r="E171" s="238"/>
      <c r="F171" s="238"/>
      <c r="G171" s="238"/>
      <c r="H171" s="238"/>
      <c r="I171" s="239"/>
      <c r="J171" s="239"/>
      <c r="K171" s="239"/>
      <c r="L171" s="127"/>
      <c r="M171" s="135">
        <f>IF(L171="Y",2,0)</f>
        <v>0</v>
      </c>
    </row>
    <row r="172" spans="2:13" x14ac:dyDescent="0.25">
      <c r="B172" s="207"/>
      <c r="C172" s="293" t="s">
        <v>138</v>
      </c>
      <c r="D172" s="293"/>
      <c r="E172" s="293"/>
      <c r="F172" s="293"/>
      <c r="G172" s="293"/>
      <c r="H172" s="293"/>
      <c r="I172" s="309"/>
      <c r="J172" s="309"/>
      <c r="K172" s="309"/>
      <c r="L172" s="127"/>
      <c r="M172" s="135">
        <f>IF(L172="Y",2,0)</f>
        <v>0</v>
      </c>
    </row>
    <row r="173" spans="2:13" ht="14.45" customHeight="1" x14ac:dyDescent="0.25">
      <c r="B173" s="207"/>
      <c r="C173" s="238" t="s">
        <v>139</v>
      </c>
      <c r="D173" s="238"/>
      <c r="E173" s="238"/>
      <c r="F173" s="238"/>
      <c r="G173" s="238"/>
      <c r="H173" s="238"/>
      <c r="I173" s="239"/>
      <c r="J173" s="239"/>
      <c r="K173" s="239"/>
      <c r="L173" s="127"/>
      <c r="M173" s="135">
        <f t="shared" ref="M173:M175" si="4">IF(L173="Y",1,0)</f>
        <v>0</v>
      </c>
    </row>
    <row r="174" spans="2:13" ht="15" customHeight="1" x14ac:dyDescent="0.25">
      <c r="B174" s="207"/>
      <c r="C174" s="238" t="s">
        <v>140</v>
      </c>
      <c r="D174" s="238"/>
      <c r="E174" s="238"/>
      <c r="F174" s="238"/>
      <c r="G174" s="238"/>
      <c r="H174" s="240"/>
      <c r="I174" s="239"/>
      <c r="J174" s="239"/>
      <c r="K174" s="239"/>
      <c r="L174" s="127"/>
      <c r="M174" s="135">
        <f t="shared" si="4"/>
        <v>0</v>
      </c>
    </row>
    <row r="175" spans="2:13" ht="12.95" customHeight="1" x14ac:dyDescent="0.25">
      <c r="B175" s="207"/>
      <c r="C175" s="238" t="s">
        <v>141</v>
      </c>
      <c r="D175" s="238"/>
      <c r="E175" s="238"/>
      <c r="F175" s="238"/>
      <c r="G175" s="238"/>
      <c r="H175" s="240"/>
      <c r="I175" s="241"/>
      <c r="J175" s="242"/>
      <c r="K175" s="243"/>
      <c r="L175" s="127"/>
      <c r="M175" s="135">
        <f t="shared" si="4"/>
        <v>0</v>
      </c>
    </row>
    <row r="176" spans="2:13" ht="9" customHeight="1" x14ac:dyDescent="0.25">
      <c r="B176" s="207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1"/>
    </row>
    <row r="177" spans="2:13" ht="15.75" thickBot="1" x14ac:dyDescent="0.3">
      <c r="B177" s="208"/>
      <c r="C177" s="204"/>
      <c r="D177" s="204"/>
      <c r="E177" s="204"/>
      <c r="F177" s="204"/>
      <c r="G177" s="204"/>
      <c r="H177" s="204"/>
      <c r="I177" s="204"/>
      <c r="J177" s="204"/>
      <c r="K177" s="292" t="s">
        <v>12</v>
      </c>
      <c r="L177" s="292"/>
      <c r="M177" s="206">
        <f>M165+M166+M167+M168+M170+M171+M172+M173+M174+M175</f>
        <v>0</v>
      </c>
    </row>
    <row r="178" spans="2:13" ht="5.25" customHeight="1" thickBot="1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2:13" ht="32.25" customHeight="1" thickBot="1" x14ac:dyDescent="0.3">
      <c r="B179" s="298" t="s">
        <v>133</v>
      </c>
      <c r="C179" s="299"/>
      <c r="D179" s="299"/>
      <c r="E179" s="300"/>
      <c r="F179" s="301"/>
      <c r="G179" s="301"/>
      <c r="H179" s="301"/>
      <c r="I179" s="301"/>
      <c r="J179" s="301"/>
      <c r="K179" s="301"/>
      <c r="L179" s="301"/>
      <c r="M179" s="302"/>
    </row>
    <row r="180" spans="2:13" ht="5.25" customHeight="1" thickBot="1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2:13" x14ac:dyDescent="0.25">
      <c r="B181" s="209"/>
      <c r="C181" s="210"/>
      <c r="D181" s="210"/>
      <c r="E181" s="210"/>
      <c r="F181" s="210"/>
      <c r="G181" s="210"/>
      <c r="H181" s="210"/>
      <c r="I181" s="210"/>
      <c r="J181" s="303" t="s">
        <v>197</v>
      </c>
      <c r="K181" s="303"/>
      <c r="L181" s="303"/>
      <c r="M181" s="211">
        <f>+M36+M57+M77+M92+M106+M128+M156+M177</f>
        <v>0</v>
      </c>
    </row>
    <row r="182" spans="2:13" ht="15.75" thickBot="1" x14ac:dyDescent="0.3">
      <c r="B182" s="208"/>
      <c r="C182" s="204"/>
      <c r="D182" s="204"/>
      <c r="E182" s="204"/>
      <c r="F182" s="204"/>
      <c r="G182" s="204"/>
      <c r="H182" s="204"/>
      <c r="I182" s="204"/>
      <c r="J182" s="304" t="s">
        <v>60</v>
      </c>
      <c r="K182" s="304"/>
      <c r="L182" s="304"/>
      <c r="M182" s="212">
        <f>SUM(M181/120)</f>
        <v>0</v>
      </c>
    </row>
    <row r="183" spans="2:13" x14ac:dyDescent="0.25">
      <c r="B183" s="7"/>
      <c r="C183" s="7"/>
      <c r="D183" s="7"/>
      <c r="E183" s="7"/>
      <c r="F183" s="7"/>
      <c r="G183" s="7"/>
      <c r="H183" s="7"/>
      <c r="I183" s="7"/>
      <c r="J183" s="20"/>
      <c r="K183" s="20"/>
      <c r="L183" s="181"/>
      <c r="M183" s="24"/>
    </row>
    <row r="184" spans="2:13" ht="16.5" thickBot="1" x14ac:dyDescent="0.3">
      <c r="B184" s="34" t="s">
        <v>68</v>
      </c>
    </row>
    <row r="185" spans="2:13" x14ac:dyDescent="0.25">
      <c r="B185" s="312" t="s">
        <v>61</v>
      </c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2"/>
    </row>
    <row r="186" spans="2:13" ht="8.25" customHeight="1" x14ac:dyDescent="0.25">
      <c r="B186" s="6"/>
      <c r="C186" s="7"/>
      <c r="D186" s="7"/>
      <c r="E186" s="7"/>
      <c r="F186" s="7"/>
      <c r="G186" s="7"/>
      <c r="H186" s="7"/>
      <c r="I186" s="7"/>
      <c r="J186" s="20"/>
      <c r="K186" s="20"/>
      <c r="L186" s="181"/>
      <c r="M186" s="8"/>
    </row>
    <row r="187" spans="2:13" ht="18.75" customHeight="1" x14ac:dyDescent="0.25">
      <c r="B187" s="314" t="s">
        <v>62</v>
      </c>
      <c r="C187" s="278"/>
      <c r="D187" s="315"/>
      <c r="E187" s="273"/>
      <c r="F187" s="273"/>
      <c r="G187" s="273"/>
      <c r="H187" s="273"/>
      <c r="I187" s="273"/>
      <c r="J187" s="132" t="s">
        <v>63</v>
      </c>
      <c r="K187" s="273"/>
      <c r="L187" s="273"/>
      <c r="M187" s="8"/>
    </row>
    <row r="188" spans="2:13" ht="8.25" customHeight="1" x14ac:dyDescent="0.25">
      <c r="B188" s="6"/>
      <c r="C188" s="7"/>
      <c r="D188" s="7"/>
      <c r="E188" s="7"/>
      <c r="F188" s="7"/>
      <c r="G188" s="7"/>
      <c r="H188" s="7"/>
      <c r="I188" s="7"/>
      <c r="J188" s="322"/>
      <c r="K188" s="322"/>
      <c r="L188" s="322"/>
      <c r="M188" s="30"/>
    </row>
    <row r="189" spans="2:13" ht="21" customHeight="1" thickBot="1" x14ac:dyDescent="0.3">
      <c r="B189" s="130" t="s">
        <v>64</v>
      </c>
      <c r="C189" s="4"/>
      <c r="D189" s="316"/>
      <c r="E189" s="316"/>
      <c r="F189" s="316"/>
      <c r="G189" s="4"/>
      <c r="H189" s="131" t="s">
        <v>65</v>
      </c>
      <c r="I189" s="316"/>
      <c r="J189" s="316"/>
      <c r="K189" s="316"/>
      <c r="L189" s="4"/>
      <c r="M189" s="5"/>
    </row>
    <row r="190" spans="2:13" ht="7.5" customHeight="1" thickBot="1" x14ac:dyDescent="0.3"/>
    <row r="191" spans="2:13" x14ac:dyDescent="0.25">
      <c r="B191" s="317" t="s">
        <v>66</v>
      </c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2"/>
    </row>
    <row r="192" spans="2:13" ht="9" customHeight="1" x14ac:dyDescent="0.25">
      <c r="B192" s="6"/>
      <c r="C192" s="7"/>
      <c r="D192" s="7"/>
      <c r="E192" s="7"/>
      <c r="F192" s="7"/>
      <c r="G192" s="7"/>
      <c r="H192" s="7"/>
      <c r="I192" s="7"/>
      <c r="J192" s="20"/>
      <c r="K192" s="20"/>
      <c r="L192" s="181"/>
      <c r="M192" s="8"/>
    </row>
    <row r="193" spans="2:13" ht="27" customHeight="1" x14ac:dyDescent="0.25">
      <c r="B193" s="319" t="s">
        <v>62</v>
      </c>
      <c r="C193" s="320"/>
      <c r="D193" s="321"/>
      <c r="E193" s="268"/>
      <c r="F193" s="269"/>
      <c r="G193" s="269"/>
      <c r="H193" s="269"/>
      <c r="I193" s="270"/>
      <c r="J193" s="132" t="s">
        <v>63</v>
      </c>
      <c r="K193" s="268"/>
      <c r="L193" s="270"/>
      <c r="M193" s="8"/>
    </row>
    <row r="194" spans="2:13" ht="7.5" customHeight="1" x14ac:dyDescent="0.25">
      <c r="B194" s="6"/>
      <c r="C194" s="7"/>
      <c r="D194" s="7"/>
      <c r="E194" s="7"/>
      <c r="F194" s="7"/>
      <c r="G194" s="7"/>
      <c r="H194" s="7"/>
      <c r="I194" s="7"/>
      <c r="J194" s="322"/>
      <c r="K194" s="322"/>
      <c r="L194" s="322"/>
      <c r="M194" s="30"/>
    </row>
    <row r="195" spans="2:13" ht="27.75" customHeight="1" x14ac:dyDescent="0.25">
      <c r="B195" s="133" t="s">
        <v>67</v>
      </c>
      <c r="C195" s="7"/>
      <c r="D195" s="268"/>
      <c r="E195" s="269"/>
      <c r="F195" s="270"/>
      <c r="G195" s="7"/>
      <c r="H195" s="132" t="s">
        <v>65</v>
      </c>
      <c r="I195" s="268"/>
      <c r="J195" s="269"/>
      <c r="K195" s="270"/>
      <c r="L195" s="7"/>
      <c r="M195" s="8"/>
    </row>
    <row r="196" spans="2:13" ht="11.25" customHeight="1" x14ac:dyDescent="0.25"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</row>
    <row r="197" spans="2:13" ht="25.5" customHeight="1" thickBot="1" x14ac:dyDescent="0.3">
      <c r="B197" s="323" t="s">
        <v>132</v>
      </c>
      <c r="C197" s="324"/>
      <c r="D197" s="325"/>
      <c r="E197" s="31"/>
      <c r="F197" s="32"/>
      <c r="G197" s="32"/>
      <c r="H197" s="32"/>
      <c r="I197" s="32"/>
      <c r="J197" s="32"/>
      <c r="K197" s="32"/>
      <c r="L197" s="33"/>
      <c r="M197" s="5"/>
    </row>
    <row r="198" spans="2:13" ht="7.5" customHeight="1" thickBot="1" x14ac:dyDescent="0.3"/>
    <row r="199" spans="2:13" x14ac:dyDescent="0.25">
      <c r="B199" s="120" t="s">
        <v>69</v>
      </c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2"/>
    </row>
    <row r="200" spans="2:13" ht="3.75" customHeight="1" x14ac:dyDescent="0.25">
      <c r="B200" s="123"/>
      <c r="C200" s="111"/>
      <c r="D200" s="111"/>
      <c r="E200" s="111"/>
      <c r="F200" s="111"/>
      <c r="G200" s="111"/>
      <c r="H200" s="111"/>
      <c r="I200" s="111"/>
      <c r="J200" s="111"/>
      <c r="K200" s="111"/>
      <c r="L200" s="183"/>
      <c r="M200" s="124"/>
    </row>
    <row r="201" spans="2:13" x14ac:dyDescent="0.25">
      <c r="B201" s="123"/>
      <c r="C201" s="125" t="s">
        <v>70</v>
      </c>
      <c r="D201" s="111"/>
      <c r="E201" s="111"/>
      <c r="F201" s="278" t="s">
        <v>88</v>
      </c>
      <c r="G201" s="278"/>
      <c r="H201" s="278"/>
      <c r="I201" s="278"/>
      <c r="J201" s="278"/>
      <c r="K201" s="278"/>
      <c r="L201" s="278"/>
      <c r="M201" s="311"/>
    </row>
    <row r="202" spans="2:13" x14ac:dyDescent="0.25">
      <c r="B202" s="123"/>
      <c r="C202" s="126" t="s">
        <v>164</v>
      </c>
      <c r="D202" s="126"/>
      <c r="E202" s="126"/>
      <c r="F202" s="126"/>
      <c r="G202" s="126"/>
      <c r="H202" s="126"/>
      <c r="I202" s="126"/>
      <c r="J202" s="126"/>
      <c r="K202" s="126"/>
      <c r="L202" s="183"/>
      <c r="M202" s="124"/>
    </row>
    <row r="203" spans="2:13" ht="10.5" customHeight="1" x14ac:dyDescent="0.25">
      <c r="B203" s="123"/>
      <c r="C203" s="126"/>
      <c r="D203" s="126"/>
      <c r="E203" s="126"/>
      <c r="F203" s="126"/>
      <c r="G203" s="126"/>
      <c r="H203" s="126"/>
      <c r="I203" s="126"/>
      <c r="J203" s="126"/>
      <c r="K203" s="126"/>
      <c r="L203" s="127" t="s">
        <v>71</v>
      </c>
      <c r="M203" s="128" t="s">
        <v>72</v>
      </c>
    </row>
    <row r="204" spans="2:13" x14ac:dyDescent="0.25">
      <c r="B204" s="123"/>
      <c r="C204" s="293" t="s">
        <v>74</v>
      </c>
      <c r="D204" s="293"/>
      <c r="E204" s="293"/>
      <c r="F204" s="293"/>
      <c r="G204" s="293"/>
      <c r="H204" s="293"/>
      <c r="I204" s="293"/>
      <c r="J204" s="126"/>
      <c r="K204" s="126"/>
      <c r="L204" s="134"/>
      <c r="M204" s="135"/>
    </row>
    <row r="205" spans="2:13" x14ac:dyDescent="0.25">
      <c r="B205" s="123"/>
      <c r="C205" s="293" t="s">
        <v>73</v>
      </c>
      <c r="D205" s="293"/>
      <c r="E205" s="293"/>
      <c r="F205" s="293"/>
      <c r="G205" s="293"/>
      <c r="H205" s="293"/>
      <c r="I205" s="293"/>
      <c r="J205" s="126"/>
      <c r="K205" s="126"/>
      <c r="L205" s="134"/>
      <c r="M205" s="135"/>
    </row>
    <row r="206" spans="2:13" x14ac:dyDescent="0.25">
      <c r="B206" s="123"/>
      <c r="C206" s="129" t="s">
        <v>75</v>
      </c>
      <c r="D206" s="129"/>
      <c r="E206" s="129"/>
      <c r="F206" s="129"/>
      <c r="G206" s="129"/>
      <c r="H206" s="129"/>
      <c r="I206" s="129"/>
      <c r="J206" s="129"/>
      <c r="K206" s="129"/>
      <c r="L206" s="134"/>
      <c r="M206" s="135"/>
    </row>
    <row r="207" spans="2:13" x14ac:dyDescent="0.25">
      <c r="B207" s="123"/>
      <c r="C207" s="293" t="s">
        <v>86</v>
      </c>
      <c r="D207" s="293"/>
      <c r="E207" s="293"/>
      <c r="F207" s="293"/>
      <c r="G207" s="293"/>
      <c r="H207" s="293"/>
      <c r="I207" s="293"/>
      <c r="J207" s="293"/>
      <c r="K207" s="293"/>
      <c r="L207" s="134"/>
      <c r="M207" s="135"/>
    </row>
    <row r="208" spans="2:13" x14ac:dyDescent="0.25">
      <c r="B208" s="123"/>
      <c r="C208" s="293" t="s">
        <v>87</v>
      </c>
      <c r="D208" s="293"/>
      <c r="E208" s="293"/>
      <c r="F208" s="293"/>
      <c r="G208" s="293"/>
      <c r="H208" s="293"/>
      <c r="I208" s="293"/>
      <c r="J208" s="293"/>
      <c r="K208" s="136">
        <v>2014</v>
      </c>
      <c r="L208" s="10"/>
      <c r="M208" s="135"/>
    </row>
    <row r="209" spans="2:13" x14ac:dyDescent="0.25">
      <c r="B209" s="123"/>
      <c r="C209" s="111"/>
      <c r="D209" s="111"/>
      <c r="E209" s="111"/>
      <c r="F209" s="111"/>
      <c r="G209" s="111"/>
      <c r="H209" s="111"/>
      <c r="I209" s="111"/>
      <c r="J209" s="111"/>
      <c r="K209" s="136">
        <v>2015</v>
      </c>
      <c r="L209" s="10"/>
      <c r="M209" s="135"/>
    </row>
    <row r="210" spans="2:13" x14ac:dyDescent="0.25">
      <c r="B210" s="123"/>
      <c r="C210" s="125" t="s">
        <v>76</v>
      </c>
      <c r="D210" s="111"/>
      <c r="E210" s="111"/>
      <c r="F210" s="111" t="s">
        <v>159</v>
      </c>
      <c r="G210" s="111"/>
      <c r="H210" s="111"/>
      <c r="I210" s="137" t="s">
        <v>78</v>
      </c>
      <c r="J210" s="111"/>
      <c r="K210" s="111"/>
      <c r="L210" s="7"/>
      <c r="M210" s="8"/>
    </row>
    <row r="211" spans="2:13" x14ac:dyDescent="0.25">
      <c r="B211" s="123"/>
      <c r="C211" s="125" t="s">
        <v>77</v>
      </c>
      <c r="D211" s="111"/>
      <c r="E211" s="111"/>
      <c r="F211" s="111" t="s">
        <v>160</v>
      </c>
      <c r="G211" s="111"/>
      <c r="H211" s="111"/>
      <c r="I211" s="137" t="s">
        <v>79</v>
      </c>
      <c r="J211" s="111"/>
      <c r="K211" s="111"/>
      <c r="L211" s="183"/>
      <c r="M211" s="124"/>
    </row>
    <row r="212" spans="2:13" x14ac:dyDescent="0.25">
      <c r="B212" s="123"/>
      <c r="C212" s="125" t="s">
        <v>157</v>
      </c>
      <c r="D212" s="111"/>
      <c r="E212" s="111"/>
      <c r="F212" s="111" t="s">
        <v>158</v>
      </c>
      <c r="G212" s="111"/>
      <c r="H212" s="111"/>
      <c r="I212" s="111"/>
      <c r="J212" s="111"/>
      <c r="K212" s="111"/>
      <c r="L212" s="183"/>
      <c r="M212" s="124"/>
    </row>
    <row r="213" spans="2:13" ht="6.75" customHeight="1" thickBot="1" x14ac:dyDescent="0.3"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5"/>
    </row>
  </sheetData>
  <mergeCells count="212">
    <mergeCell ref="F145:H145"/>
    <mergeCell ref="F144:H144"/>
    <mergeCell ref="F143:H143"/>
    <mergeCell ref="F149:H149"/>
    <mergeCell ref="F142:H142"/>
    <mergeCell ref="F141:H141"/>
    <mergeCell ref="C145:D145"/>
    <mergeCell ref="C144:D144"/>
    <mergeCell ref="C143:D143"/>
    <mergeCell ref="F153:H153"/>
    <mergeCell ref="C154:D154"/>
    <mergeCell ref="C153:D153"/>
    <mergeCell ref="C148:D148"/>
    <mergeCell ref="F148:H148"/>
    <mergeCell ref="C152:D152"/>
    <mergeCell ref="F152:H152"/>
    <mergeCell ref="I149:L149"/>
    <mergeCell ref="I148:L148"/>
    <mergeCell ref="C151:J151"/>
    <mergeCell ref="I152:L152"/>
    <mergeCell ref="C207:K207"/>
    <mergeCell ref="C208:J208"/>
    <mergeCell ref="F201:M201"/>
    <mergeCell ref="C204:I204"/>
    <mergeCell ref="C205:I205"/>
    <mergeCell ref="B185:L185"/>
    <mergeCell ref="B187:D187"/>
    <mergeCell ref="E187:I187"/>
    <mergeCell ref="K187:L187"/>
    <mergeCell ref="D189:F189"/>
    <mergeCell ref="I189:K189"/>
    <mergeCell ref="B191:L191"/>
    <mergeCell ref="B193:D193"/>
    <mergeCell ref="E193:I193"/>
    <mergeCell ref="K193:L193"/>
    <mergeCell ref="J194:L194"/>
    <mergeCell ref="D195:F195"/>
    <mergeCell ref="I195:K195"/>
    <mergeCell ref="J188:L188"/>
    <mergeCell ref="B197:D197"/>
    <mergeCell ref="B179:E179"/>
    <mergeCell ref="F179:M179"/>
    <mergeCell ref="J181:L181"/>
    <mergeCell ref="J182:L182"/>
    <mergeCell ref="I117:K117"/>
    <mergeCell ref="K177:L177"/>
    <mergeCell ref="I168:K168"/>
    <mergeCell ref="I167:K167"/>
    <mergeCell ref="C168:H168"/>
    <mergeCell ref="C167:H167"/>
    <mergeCell ref="C172:H172"/>
    <mergeCell ref="I172:K172"/>
    <mergeCell ref="C170:H170"/>
    <mergeCell ref="I170:K170"/>
    <mergeCell ref="C165:H165"/>
    <mergeCell ref="I165:K165"/>
    <mergeCell ref="C166:H166"/>
    <mergeCell ref="I166:K166"/>
    <mergeCell ref="C164:K164"/>
    <mergeCell ref="B158:E158"/>
    <mergeCell ref="F158:M158"/>
    <mergeCell ref="B162:H162"/>
    <mergeCell ref="I162:K162"/>
    <mergeCell ref="C163:H163"/>
    <mergeCell ref="C122:H122"/>
    <mergeCell ref="I122:K122"/>
    <mergeCell ref="C123:H123"/>
    <mergeCell ref="I123:K123"/>
    <mergeCell ref="C124:H124"/>
    <mergeCell ref="I124:K124"/>
    <mergeCell ref="C125:H125"/>
    <mergeCell ref="I125:K125"/>
    <mergeCell ref="C140:D140"/>
    <mergeCell ref="C137:J137"/>
    <mergeCell ref="C138:I138"/>
    <mergeCell ref="F140:H140"/>
    <mergeCell ref="I140:K140"/>
    <mergeCell ref="C126:H126"/>
    <mergeCell ref="I126:K126"/>
    <mergeCell ref="K128:L128"/>
    <mergeCell ref="B130:E130"/>
    <mergeCell ref="F130:M130"/>
    <mergeCell ref="J120:K120"/>
    <mergeCell ref="C114:H114"/>
    <mergeCell ref="I114:K114"/>
    <mergeCell ref="C115:H115"/>
    <mergeCell ref="I115:K115"/>
    <mergeCell ref="C116:H116"/>
    <mergeCell ref="I116:K116"/>
    <mergeCell ref="C121:H121"/>
    <mergeCell ref="I121:K121"/>
    <mergeCell ref="B96:K96"/>
    <mergeCell ref="C85:D85"/>
    <mergeCell ref="B108:E108"/>
    <mergeCell ref="F108:M108"/>
    <mergeCell ref="B112:H112"/>
    <mergeCell ref="I112:K112"/>
    <mergeCell ref="C113:H113"/>
    <mergeCell ref="K106:L106"/>
    <mergeCell ref="B94:E94"/>
    <mergeCell ref="F94:M94"/>
    <mergeCell ref="C101:D101"/>
    <mergeCell ref="C102:D102"/>
    <mergeCell ref="C103:D103"/>
    <mergeCell ref="C104:D104"/>
    <mergeCell ref="C105:D105"/>
    <mergeCell ref="G103:J103"/>
    <mergeCell ref="B81:K81"/>
    <mergeCell ref="B59:E59"/>
    <mergeCell ref="F59:M59"/>
    <mergeCell ref="K92:L92"/>
    <mergeCell ref="B79:E79"/>
    <mergeCell ref="F79:M79"/>
    <mergeCell ref="C86:D86"/>
    <mergeCell ref="C87:D87"/>
    <mergeCell ref="C88:D88"/>
    <mergeCell ref="C89:D89"/>
    <mergeCell ref="C90:D90"/>
    <mergeCell ref="K57:L57"/>
    <mergeCell ref="C54:H54"/>
    <mergeCell ref="C55:H55"/>
    <mergeCell ref="I54:K54"/>
    <mergeCell ref="I55:K55"/>
    <mergeCell ref="B63:K63"/>
    <mergeCell ref="K77:L77"/>
    <mergeCell ref="C53:H53"/>
    <mergeCell ref="I47:K47"/>
    <mergeCell ref="I48:K48"/>
    <mergeCell ref="I49:K49"/>
    <mergeCell ref="I50:K50"/>
    <mergeCell ref="I51:K51"/>
    <mergeCell ref="I53:K53"/>
    <mergeCell ref="D50:H50"/>
    <mergeCell ref="D51:H51"/>
    <mergeCell ref="G69:K69"/>
    <mergeCell ref="C70:D70"/>
    <mergeCell ref="C71:D71"/>
    <mergeCell ref="C75:D75"/>
    <mergeCell ref="C74:D74"/>
    <mergeCell ref="C73:D73"/>
    <mergeCell ref="C72:D72"/>
    <mergeCell ref="C43:H43"/>
    <mergeCell ref="I43:K43"/>
    <mergeCell ref="I44:K44"/>
    <mergeCell ref="C45:H45"/>
    <mergeCell ref="I45:K45"/>
    <mergeCell ref="D47:H47"/>
    <mergeCell ref="D48:H48"/>
    <mergeCell ref="D49:H49"/>
    <mergeCell ref="G28:K28"/>
    <mergeCell ref="B38:E38"/>
    <mergeCell ref="F38:M38"/>
    <mergeCell ref="C44:H44"/>
    <mergeCell ref="J46:K46"/>
    <mergeCell ref="I40:K40"/>
    <mergeCell ref="C41:H41"/>
    <mergeCell ref="B40:H40"/>
    <mergeCell ref="G33:K33"/>
    <mergeCell ref="K36:L36"/>
    <mergeCell ref="B1:M1"/>
    <mergeCell ref="B4:M4"/>
    <mergeCell ref="B6:E6"/>
    <mergeCell ref="B11:E11"/>
    <mergeCell ref="C16:J16"/>
    <mergeCell ref="C8:K8"/>
    <mergeCell ref="D13:G13"/>
    <mergeCell ref="L13:M13"/>
    <mergeCell ref="C14:K14"/>
    <mergeCell ref="I13:J13"/>
    <mergeCell ref="F11:L11"/>
    <mergeCell ref="J7:K7"/>
    <mergeCell ref="L7:M7"/>
    <mergeCell ref="B2:M2"/>
    <mergeCell ref="B19:F19"/>
    <mergeCell ref="C32:E32"/>
    <mergeCell ref="C26:E26"/>
    <mergeCell ref="C23:E23"/>
    <mergeCell ref="C20:L20"/>
    <mergeCell ref="C21:E21"/>
    <mergeCell ref="C22:E22"/>
    <mergeCell ref="G21:K21"/>
    <mergeCell ref="G22:K22"/>
    <mergeCell ref="G23:K23"/>
    <mergeCell ref="G26:K26"/>
    <mergeCell ref="G27:K27"/>
    <mergeCell ref="G29:K29"/>
    <mergeCell ref="G32:K32"/>
    <mergeCell ref="G19:K19"/>
    <mergeCell ref="C171:H171"/>
    <mergeCell ref="I171:K171"/>
    <mergeCell ref="C175:H175"/>
    <mergeCell ref="I175:K175"/>
    <mergeCell ref="C174:H174"/>
    <mergeCell ref="I174:K174"/>
    <mergeCell ref="C173:H173"/>
    <mergeCell ref="I173:K173"/>
    <mergeCell ref="B132:H132"/>
    <mergeCell ref="I132:K132"/>
    <mergeCell ref="C139:D139"/>
    <mergeCell ref="G139:K139"/>
    <mergeCell ref="C149:D149"/>
    <mergeCell ref="K156:L156"/>
    <mergeCell ref="I145:K145"/>
    <mergeCell ref="I144:K144"/>
    <mergeCell ref="I143:K143"/>
    <mergeCell ref="I142:K142"/>
    <mergeCell ref="I141:K141"/>
    <mergeCell ref="C142:D142"/>
    <mergeCell ref="I154:L154"/>
    <mergeCell ref="C141:D141"/>
    <mergeCell ref="I153:L153"/>
    <mergeCell ref="F154:H154"/>
  </mergeCells>
  <pageMargins left="0.23622047244094491" right="3.937007874015748E-2" top="0.74803149606299213" bottom="0" header="0.31496062992125984" footer="0.31496062992125984"/>
  <pageSetup paperSize="9" scale="90" orientation="portrait" r:id="rId1"/>
  <rowBreaks count="3" manualBreakCount="3">
    <brk id="60" max="16383" man="1"/>
    <brk id="109" max="16383" man="1"/>
    <brk id="1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5"/>
  <sheetViews>
    <sheetView zoomScaleNormal="100" workbookViewId="0">
      <selection activeCell="J16" sqref="J16"/>
    </sheetView>
  </sheetViews>
  <sheetFormatPr defaultColWidth="8.85546875" defaultRowHeight="15" x14ac:dyDescent="0.25"/>
  <cols>
    <col min="1" max="1" width="4.7109375" style="49" customWidth="1"/>
    <col min="2" max="2" width="25.7109375" style="49" customWidth="1"/>
    <col min="3" max="4" width="9.7109375" style="53" customWidth="1"/>
    <col min="5" max="5" width="3.7109375" style="223" customWidth="1"/>
    <col min="6" max="6" width="8.7109375" style="223" customWidth="1"/>
    <col min="7" max="7" width="4.7109375" style="52" customWidth="1"/>
    <col min="8" max="8" width="7.7109375" style="52" customWidth="1"/>
    <col min="9" max="9" width="4.7109375" style="52" customWidth="1"/>
    <col min="10" max="10" width="7.7109375" style="52" customWidth="1"/>
    <col min="11" max="11" width="4.7109375" style="52" customWidth="1"/>
    <col min="12" max="12" width="7.7109375" style="52" customWidth="1"/>
    <col min="13" max="13" width="4.7109375" style="52" customWidth="1"/>
    <col min="14" max="14" width="7.7109375" style="52" customWidth="1"/>
    <col min="15" max="15" width="4.7109375" style="170" customWidth="1"/>
    <col min="16" max="16" width="7.7109375" style="52" customWidth="1"/>
    <col min="17" max="17" width="4.7109375" style="52" customWidth="1"/>
    <col min="18" max="18" width="7.7109375" style="52" customWidth="1"/>
    <col min="19" max="19" width="6.140625" style="52" customWidth="1"/>
    <col min="20" max="20" width="7.7109375" style="52" customWidth="1"/>
    <col min="21" max="21" width="4.7109375" style="48" customWidth="1"/>
    <col min="22" max="22" width="7.7109375" style="48" customWidth="1"/>
    <col min="23" max="23" width="4.7109375" style="52" customWidth="1"/>
    <col min="24" max="24" width="7.7109375" style="48" customWidth="1"/>
    <col min="25" max="25" width="4.7109375" style="48" customWidth="1"/>
    <col min="26" max="26" width="7.7109375" style="48" customWidth="1"/>
    <col min="27" max="27" width="4.7109375" style="52" customWidth="1"/>
    <col min="28" max="28" width="7.7109375" style="48" customWidth="1"/>
    <col min="29" max="29" width="4.7109375" style="170" customWidth="1"/>
    <col min="30" max="30" width="7.7109375" style="48" customWidth="1"/>
    <col min="31" max="31" width="4.7109375" style="52" customWidth="1"/>
    <col min="32" max="32" width="7.7109375" style="48" customWidth="1"/>
    <col min="33" max="33" width="6.140625" style="52" customWidth="1"/>
    <col min="34" max="34" width="7.7109375" style="48" customWidth="1"/>
    <col min="35" max="35" width="4.7109375" style="52" customWidth="1"/>
    <col min="36" max="36" width="7.7109375" style="48" customWidth="1"/>
    <col min="37" max="37" width="3.7109375" style="48" customWidth="1"/>
    <col min="38" max="38" width="7.7109375" style="54" customWidth="1"/>
    <col min="39" max="39" width="6.7109375" style="54" customWidth="1"/>
    <col min="40" max="42" width="5.28515625" style="54" customWidth="1"/>
    <col min="43" max="43" width="5.7109375" style="54" customWidth="1"/>
    <col min="44" max="86" width="5.28515625" style="54" customWidth="1"/>
    <col min="87" max="283" width="8.85546875" style="54"/>
    <col min="284" max="284" width="10.42578125" style="54" bestFit="1" customWidth="1"/>
    <col min="285" max="285" width="14.42578125" style="54" bestFit="1" customWidth="1"/>
    <col min="286" max="286" width="12" style="54" bestFit="1" customWidth="1"/>
    <col min="287" max="287" width="1.140625" style="54" customWidth="1"/>
    <col min="288" max="288" width="12" style="54" bestFit="1" customWidth="1"/>
    <col min="289" max="291" width="11.7109375" style="54" customWidth="1"/>
    <col min="292" max="292" width="1" style="54" customWidth="1"/>
    <col min="293" max="293" width="10.85546875" style="54" bestFit="1" customWidth="1"/>
    <col min="294" max="298" width="5.28515625" style="54" customWidth="1"/>
    <col min="299" max="299" width="5.7109375" style="54" customWidth="1"/>
    <col min="300" max="342" width="5.28515625" style="54" customWidth="1"/>
    <col min="343" max="539" width="8.85546875" style="54"/>
    <col min="540" max="540" width="10.42578125" style="54" bestFit="1" customWidth="1"/>
    <col min="541" max="541" width="14.42578125" style="54" bestFit="1" customWidth="1"/>
    <col min="542" max="542" width="12" style="54" bestFit="1" customWidth="1"/>
    <col min="543" max="543" width="1.140625" style="54" customWidth="1"/>
    <col min="544" max="544" width="12" style="54" bestFit="1" customWidth="1"/>
    <col min="545" max="547" width="11.7109375" style="54" customWidth="1"/>
    <col min="548" max="548" width="1" style="54" customWidth="1"/>
    <col min="549" max="549" width="10.85546875" style="54" bestFit="1" customWidth="1"/>
    <col min="550" max="554" width="5.28515625" style="54" customWidth="1"/>
    <col min="555" max="555" width="5.7109375" style="54" customWidth="1"/>
    <col min="556" max="598" width="5.28515625" style="54" customWidth="1"/>
    <col min="599" max="795" width="8.85546875" style="54"/>
    <col min="796" max="796" width="10.42578125" style="54" bestFit="1" customWidth="1"/>
    <col min="797" max="797" width="14.42578125" style="54" bestFit="1" customWidth="1"/>
    <col min="798" max="798" width="12" style="54" bestFit="1" customWidth="1"/>
    <col min="799" max="799" width="1.140625" style="54" customWidth="1"/>
    <col min="800" max="800" width="12" style="54" bestFit="1" customWidth="1"/>
    <col min="801" max="803" width="11.7109375" style="54" customWidth="1"/>
    <col min="804" max="804" width="1" style="54" customWidth="1"/>
    <col min="805" max="805" width="10.85546875" style="54" bestFit="1" customWidth="1"/>
    <col min="806" max="810" width="5.28515625" style="54" customWidth="1"/>
    <col min="811" max="811" width="5.7109375" style="54" customWidth="1"/>
    <col min="812" max="854" width="5.28515625" style="54" customWidth="1"/>
    <col min="855" max="1051" width="8.85546875" style="54"/>
    <col min="1052" max="1052" width="10.42578125" style="54" bestFit="1" customWidth="1"/>
    <col min="1053" max="1053" width="14.42578125" style="54" bestFit="1" customWidth="1"/>
    <col min="1054" max="1054" width="12" style="54" bestFit="1" customWidth="1"/>
    <col min="1055" max="1055" width="1.140625" style="54" customWidth="1"/>
    <col min="1056" max="1056" width="12" style="54" bestFit="1" customWidth="1"/>
    <col min="1057" max="1059" width="11.7109375" style="54" customWidth="1"/>
    <col min="1060" max="1060" width="1" style="54" customWidth="1"/>
    <col min="1061" max="1061" width="10.85546875" style="54" bestFit="1" customWidth="1"/>
    <col min="1062" max="1066" width="5.28515625" style="54" customWidth="1"/>
    <col min="1067" max="1067" width="5.7109375" style="54" customWidth="1"/>
    <col min="1068" max="1110" width="5.28515625" style="54" customWidth="1"/>
    <col min="1111" max="1307" width="8.85546875" style="54"/>
    <col min="1308" max="1308" width="10.42578125" style="54" bestFit="1" customWidth="1"/>
    <col min="1309" max="1309" width="14.42578125" style="54" bestFit="1" customWidth="1"/>
    <col min="1310" max="1310" width="12" style="54" bestFit="1" customWidth="1"/>
    <col min="1311" max="1311" width="1.140625" style="54" customWidth="1"/>
    <col min="1312" max="1312" width="12" style="54" bestFit="1" customWidth="1"/>
    <col min="1313" max="1315" width="11.7109375" style="54" customWidth="1"/>
    <col min="1316" max="1316" width="1" style="54" customWidth="1"/>
    <col min="1317" max="1317" width="10.85546875" style="54" bestFit="1" customWidth="1"/>
    <col min="1318" max="1322" width="5.28515625" style="54" customWidth="1"/>
    <col min="1323" max="1323" width="5.7109375" style="54" customWidth="1"/>
    <col min="1324" max="1366" width="5.28515625" style="54" customWidth="1"/>
    <col min="1367" max="1563" width="8.85546875" style="54"/>
    <col min="1564" max="1564" width="10.42578125" style="54" bestFit="1" customWidth="1"/>
    <col min="1565" max="1565" width="14.42578125" style="54" bestFit="1" customWidth="1"/>
    <col min="1566" max="1566" width="12" style="54" bestFit="1" customWidth="1"/>
    <col min="1567" max="1567" width="1.140625" style="54" customWidth="1"/>
    <col min="1568" max="1568" width="12" style="54" bestFit="1" customWidth="1"/>
    <col min="1569" max="1571" width="11.7109375" style="54" customWidth="1"/>
    <col min="1572" max="1572" width="1" style="54" customWidth="1"/>
    <col min="1573" max="1573" width="10.85546875" style="54" bestFit="1" customWidth="1"/>
    <col min="1574" max="1578" width="5.28515625" style="54" customWidth="1"/>
    <col min="1579" max="1579" width="5.7109375" style="54" customWidth="1"/>
    <col min="1580" max="1622" width="5.28515625" style="54" customWidth="1"/>
    <col min="1623" max="1819" width="8.85546875" style="54"/>
    <col min="1820" max="1820" width="10.42578125" style="54" bestFit="1" customWidth="1"/>
    <col min="1821" max="1821" width="14.42578125" style="54" bestFit="1" customWidth="1"/>
    <col min="1822" max="1822" width="12" style="54" bestFit="1" customWidth="1"/>
    <col min="1823" max="1823" width="1.140625" style="54" customWidth="1"/>
    <col min="1824" max="1824" width="12" style="54" bestFit="1" customWidth="1"/>
    <col min="1825" max="1827" width="11.7109375" style="54" customWidth="1"/>
    <col min="1828" max="1828" width="1" style="54" customWidth="1"/>
    <col min="1829" max="1829" width="10.85546875" style="54" bestFit="1" customWidth="1"/>
    <col min="1830" max="1834" width="5.28515625" style="54" customWidth="1"/>
    <col min="1835" max="1835" width="5.7109375" style="54" customWidth="1"/>
    <col min="1836" max="1878" width="5.28515625" style="54" customWidth="1"/>
    <col min="1879" max="2075" width="8.85546875" style="54"/>
    <col min="2076" max="2076" width="10.42578125" style="54" bestFit="1" customWidth="1"/>
    <col min="2077" max="2077" width="14.42578125" style="54" bestFit="1" customWidth="1"/>
    <col min="2078" max="2078" width="12" style="54" bestFit="1" customWidth="1"/>
    <col min="2079" max="2079" width="1.140625" style="54" customWidth="1"/>
    <col min="2080" max="2080" width="12" style="54" bestFit="1" customWidth="1"/>
    <col min="2081" max="2083" width="11.7109375" style="54" customWidth="1"/>
    <col min="2084" max="2084" width="1" style="54" customWidth="1"/>
    <col min="2085" max="2085" width="10.85546875" style="54" bestFit="1" customWidth="1"/>
    <col min="2086" max="2090" width="5.28515625" style="54" customWidth="1"/>
    <col min="2091" max="2091" width="5.7109375" style="54" customWidth="1"/>
    <col min="2092" max="2134" width="5.28515625" style="54" customWidth="1"/>
    <col min="2135" max="2331" width="8.85546875" style="54"/>
    <col min="2332" max="2332" width="10.42578125" style="54" bestFit="1" customWidth="1"/>
    <col min="2333" max="2333" width="14.42578125" style="54" bestFit="1" customWidth="1"/>
    <col min="2334" max="2334" width="12" style="54" bestFit="1" customWidth="1"/>
    <col min="2335" max="2335" width="1.140625" style="54" customWidth="1"/>
    <col min="2336" max="2336" width="12" style="54" bestFit="1" customWidth="1"/>
    <col min="2337" max="2339" width="11.7109375" style="54" customWidth="1"/>
    <col min="2340" max="2340" width="1" style="54" customWidth="1"/>
    <col min="2341" max="2341" width="10.85546875" style="54" bestFit="1" customWidth="1"/>
    <col min="2342" max="2346" width="5.28515625" style="54" customWidth="1"/>
    <col min="2347" max="2347" width="5.7109375" style="54" customWidth="1"/>
    <col min="2348" max="2390" width="5.28515625" style="54" customWidth="1"/>
    <col min="2391" max="2587" width="8.85546875" style="54"/>
    <col min="2588" max="2588" width="10.42578125" style="54" bestFit="1" customWidth="1"/>
    <col min="2589" max="2589" width="14.42578125" style="54" bestFit="1" customWidth="1"/>
    <col min="2590" max="2590" width="12" style="54" bestFit="1" customWidth="1"/>
    <col min="2591" max="2591" width="1.140625" style="54" customWidth="1"/>
    <col min="2592" max="2592" width="12" style="54" bestFit="1" customWidth="1"/>
    <col min="2593" max="2595" width="11.7109375" style="54" customWidth="1"/>
    <col min="2596" max="2596" width="1" style="54" customWidth="1"/>
    <col min="2597" max="2597" width="10.85546875" style="54" bestFit="1" customWidth="1"/>
    <col min="2598" max="2602" width="5.28515625" style="54" customWidth="1"/>
    <col min="2603" max="2603" width="5.7109375" style="54" customWidth="1"/>
    <col min="2604" max="2646" width="5.28515625" style="54" customWidth="1"/>
    <col min="2647" max="2843" width="8.85546875" style="54"/>
    <col min="2844" max="2844" width="10.42578125" style="54" bestFit="1" customWidth="1"/>
    <col min="2845" max="2845" width="14.42578125" style="54" bestFit="1" customWidth="1"/>
    <col min="2846" max="2846" width="12" style="54" bestFit="1" customWidth="1"/>
    <col min="2847" max="2847" width="1.140625" style="54" customWidth="1"/>
    <col min="2848" max="2848" width="12" style="54" bestFit="1" customWidth="1"/>
    <col min="2849" max="2851" width="11.7109375" style="54" customWidth="1"/>
    <col min="2852" max="2852" width="1" style="54" customWidth="1"/>
    <col min="2853" max="2853" width="10.85546875" style="54" bestFit="1" customWidth="1"/>
    <col min="2854" max="2858" width="5.28515625" style="54" customWidth="1"/>
    <col min="2859" max="2859" width="5.7109375" style="54" customWidth="1"/>
    <col min="2860" max="2902" width="5.28515625" style="54" customWidth="1"/>
    <col min="2903" max="3099" width="8.85546875" style="54"/>
    <col min="3100" max="3100" width="10.42578125" style="54" bestFit="1" customWidth="1"/>
    <col min="3101" max="3101" width="14.42578125" style="54" bestFit="1" customWidth="1"/>
    <col min="3102" max="3102" width="12" style="54" bestFit="1" customWidth="1"/>
    <col min="3103" max="3103" width="1.140625" style="54" customWidth="1"/>
    <col min="3104" max="3104" width="12" style="54" bestFit="1" customWidth="1"/>
    <col min="3105" max="3107" width="11.7109375" style="54" customWidth="1"/>
    <col min="3108" max="3108" width="1" style="54" customWidth="1"/>
    <col min="3109" max="3109" width="10.85546875" style="54" bestFit="1" customWidth="1"/>
    <col min="3110" max="3114" width="5.28515625" style="54" customWidth="1"/>
    <col min="3115" max="3115" width="5.7109375" style="54" customWidth="1"/>
    <col min="3116" max="3158" width="5.28515625" style="54" customWidth="1"/>
    <col min="3159" max="3355" width="8.85546875" style="54"/>
    <col min="3356" max="3356" width="10.42578125" style="54" bestFit="1" customWidth="1"/>
    <col min="3357" max="3357" width="14.42578125" style="54" bestFit="1" customWidth="1"/>
    <col min="3358" max="3358" width="12" style="54" bestFit="1" customWidth="1"/>
    <col min="3359" max="3359" width="1.140625" style="54" customWidth="1"/>
    <col min="3360" max="3360" width="12" style="54" bestFit="1" customWidth="1"/>
    <col min="3361" max="3363" width="11.7109375" style="54" customWidth="1"/>
    <col min="3364" max="3364" width="1" style="54" customWidth="1"/>
    <col min="3365" max="3365" width="10.85546875" style="54" bestFit="1" customWidth="1"/>
    <col min="3366" max="3370" width="5.28515625" style="54" customWidth="1"/>
    <col min="3371" max="3371" width="5.7109375" style="54" customWidth="1"/>
    <col min="3372" max="3414" width="5.28515625" style="54" customWidth="1"/>
    <col min="3415" max="3611" width="8.85546875" style="54"/>
    <col min="3612" max="3612" width="10.42578125" style="54" bestFit="1" customWidth="1"/>
    <col min="3613" max="3613" width="14.42578125" style="54" bestFit="1" customWidth="1"/>
    <col min="3614" max="3614" width="12" style="54" bestFit="1" customWidth="1"/>
    <col min="3615" max="3615" width="1.140625" style="54" customWidth="1"/>
    <col min="3616" max="3616" width="12" style="54" bestFit="1" customWidth="1"/>
    <col min="3617" max="3619" width="11.7109375" style="54" customWidth="1"/>
    <col min="3620" max="3620" width="1" style="54" customWidth="1"/>
    <col min="3621" max="3621" width="10.85546875" style="54" bestFit="1" customWidth="1"/>
    <col min="3622" max="3626" width="5.28515625" style="54" customWidth="1"/>
    <col min="3627" max="3627" width="5.7109375" style="54" customWidth="1"/>
    <col min="3628" max="3670" width="5.28515625" style="54" customWidth="1"/>
    <col min="3671" max="3867" width="8.85546875" style="54"/>
    <col min="3868" max="3868" width="10.42578125" style="54" bestFit="1" customWidth="1"/>
    <col min="3869" max="3869" width="14.42578125" style="54" bestFit="1" customWidth="1"/>
    <col min="3870" max="3870" width="12" style="54" bestFit="1" customWidth="1"/>
    <col min="3871" max="3871" width="1.140625" style="54" customWidth="1"/>
    <col min="3872" max="3872" width="12" style="54" bestFit="1" customWidth="1"/>
    <col min="3873" max="3875" width="11.7109375" style="54" customWidth="1"/>
    <col min="3876" max="3876" width="1" style="54" customWidth="1"/>
    <col min="3877" max="3877" width="10.85546875" style="54" bestFit="1" customWidth="1"/>
    <col min="3878" max="3882" width="5.28515625" style="54" customWidth="1"/>
    <col min="3883" max="3883" width="5.7109375" style="54" customWidth="1"/>
    <col min="3884" max="3926" width="5.28515625" style="54" customWidth="1"/>
    <col min="3927" max="4123" width="8.85546875" style="54"/>
    <col min="4124" max="4124" width="10.42578125" style="54" bestFit="1" customWidth="1"/>
    <col min="4125" max="4125" width="14.42578125" style="54" bestFit="1" customWidth="1"/>
    <col min="4126" max="4126" width="12" style="54" bestFit="1" customWidth="1"/>
    <col min="4127" max="4127" width="1.140625" style="54" customWidth="1"/>
    <col min="4128" max="4128" width="12" style="54" bestFit="1" customWidth="1"/>
    <col min="4129" max="4131" width="11.7109375" style="54" customWidth="1"/>
    <col min="4132" max="4132" width="1" style="54" customWidth="1"/>
    <col min="4133" max="4133" width="10.85546875" style="54" bestFit="1" customWidth="1"/>
    <col min="4134" max="4138" width="5.28515625" style="54" customWidth="1"/>
    <col min="4139" max="4139" width="5.7109375" style="54" customWidth="1"/>
    <col min="4140" max="4182" width="5.28515625" style="54" customWidth="1"/>
    <col min="4183" max="4379" width="8.85546875" style="54"/>
    <col min="4380" max="4380" width="10.42578125" style="54" bestFit="1" customWidth="1"/>
    <col min="4381" max="4381" width="14.42578125" style="54" bestFit="1" customWidth="1"/>
    <col min="4382" max="4382" width="12" style="54" bestFit="1" customWidth="1"/>
    <col min="4383" max="4383" width="1.140625" style="54" customWidth="1"/>
    <col min="4384" max="4384" width="12" style="54" bestFit="1" customWidth="1"/>
    <col min="4385" max="4387" width="11.7109375" style="54" customWidth="1"/>
    <col min="4388" max="4388" width="1" style="54" customWidth="1"/>
    <col min="4389" max="4389" width="10.85546875" style="54" bestFit="1" customWidth="1"/>
    <col min="4390" max="4394" width="5.28515625" style="54" customWidth="1"/>
    <col min="4395" max="4395" width="5.7109375" style="54" customWidth="1"/>
    <col min="4396" max="4438" width="5.28515625" style="54" customWidth="1"/>
    <col min="4439" max="4635" width="8.85546875" style="54"/>
    <col min="4636" max="4636" width="10.42578125" style="54" bestFit="1" customWidth="1"/>
    <col min="4637" max="4637" width="14.42578125" style="54" bestFit="1" customWidth="1"/>
    <col min="4638" max="4638" width="12" style="54" bestFit="1" customWidth="1"/>
    <col min="4639" max="4639" width="1.140625" style="54" customWidth="1"/>
    <col min="4640" max="4640" width="12" style="54" bestFit="1" customWidth="1"/>
    <col min="4641" max="4643" width="11.7109375" style="54" customWidth="1"/>
    <col min="4644" max="4644" width="1" style="54" customWidth="1"/>
    <col min="4645" max="4645" width="10.85546875" style="54" bestFit="1" customWidth="1"/>
    <col min="4646" max="4650" width="5.28515625" style="54" customWidth="1"/>
    <col min="4651" max="4651" width="5.7109375" style="54" customWidth="1"/>
    <col min="4652" max="4694" width="5.28515625" style="54" customWidth="1"/>
    <col min="4695" max="4891" width="8.85546875" style="54"/>
    <col min="4892" max="4892" width="10.42578125" style="54" bestFit="1" customWidth="1"/>
    <col min="4893" max="4893" width="14.42578125" style="54" bestFit="1" customWidth="1"/>
    <col min="4894" max="4894" width="12" style="54" bestFit="1" customWidth="1"/>
    <col min="4895" max="4895" width="1.140625" style="54" customWidth="1"/>
    <col min="4896" max="4896" width="12" style="54" bestFit="1" customWidth="1"/>
    <col min="4897" max="4899" width="11.7109375" style="54" customWidth="1"/>
    <col min="4900" max="4900" width="1" style="54" customWidth="1"/>
    <col min="4901" max="4901" width="10.85546875" style="54" bestFit="1" customWidth="1"/>
    <col min="4902" max="4906" width="5.28515625" style="54" customWidth="1"/>
    <col min="4907" max="4907" width="5.7109375" style="54" customWidth="1"/>
    <col min="4908" max="4950" width="5.28515625" style="54" customWidth="1"/>
    <col min="4951" max="5147" width="8.85546875" style="54"/>
    <col min="5148" max="5148" width="10.42578125" style="54" bestFit="1" customWidth="1"/>
    <col min="5149" max="5149" width="14.42578125" style="54" bestFit="1" customWidth="1"/>
    <col min="5150" max="5150" width="12" style="54" bestFit="1" customWidth="1"/>
    <col min="5151" max="5151" width="1.140625" style="54" customWidth="1"/>
    <col min="5152" max="5152" width="12" style="54" bestFit="1" customWidth="1"/>
    <col min="5153" max="5155" width="11.7109375" style="54" customWidth="1"/>
    <col min="5156" max="5156" width="1" style="54" customWidth="1"/>
    <col min="5157" max="5157" width="10.85546875" style="54" bestFit="1" customWidth="1"/>
    <col min="5158" max="5162" width="5.28515625" style="54" customWidth="1"/>
    <col min="5163" max="5163" width="5.7109375" style="54" customWidth="1"/>
    <col min="5164" max="5206" width="5.28515625" style="54" customWidth="1"/>
    <col min="5207" max="5403" width="8.85546875" style="54"/>
    <col min="5404" max="5404" width="10.42578125" style="54" bestFit="1" customWidth="1"/>
    <col min="5405" max="5405" width="14.42578125" style="54" bestFit="1" customWidth="1"/>
    <col min="5406" max="5406" width="12" style="54" bestFit="1" customWidth="1"/>
    <col min="5407" max="5407" width="1.140625" style="54" customWidth="1"/>
    <col min="5408" max="5408" width="12" style="54" bestFit="1" customWidth="1"/>
    <col min="5409" max="5411" width="11.7109375" style="54" customWidth="1"/>
    <col min="5412" max="5412" width="1" style="54" customWidth="1"/>
    <col min="5413" max="5413" width="10.85546875" style="54" bestFit="1" customWidth="1"/>
    <col min="5414" max="5418" width="5.28515625" style="54" customWidth="1"/>
    <col min="5419" max="5419" width="5.7109375" style="54" customWidth="1"/>
    <col min="5420" max="5462" width="5.28515625" style="54" customWidth="1"/>
    <col min="5463" max="5659" width="8.85546875" style="54"/>
    <col min="5660" max="5660" width="10.42578125" style="54" bestFit="1" customWidth="1"/>
    <col min="5661" max="5661" width="14.42578125" style="54" bestFit="1" customWidth="1"/>
    <col min="5662" max="5662" width="12" style="54" bestFit="1" customWidth="1"/>
    <col min="5663" max="5663" width="1.140625" style="54" customWidth="1"/>
    <col min="5664" max="5664" width="12" style="54" bestFit="1" customWidth="1"/>
    <col min="5665" max="5667" width="11.7109375" style="54" customWidth="1"/>
    <col min="5668" max="5668" width="1" style="54" customWidth="1"/>
    <col min="5669" max="5669" width="10.85546875" style="54" bestFit="1" customWidth="1"/>
    <col min="5670" max="5674" width="5.28515625" style="54" customWidth="1"/>
    <col min="5675" max="5675" width="5.7109375" style="54" customWidth="1"/>
    <col min="5676" max="5718" width="5.28515625" style="54" customWidth="1"/>
    <col min="5719" max="5915" width="8.85546875" style="54"/>
    <col min="5916" max="5916" width="10.42578125" style="54" bestFit="1" customWidth="1"/>
    <col min="5917" max="5917" width="14.42578125" style="54" bestFit="1" customWidth="1"/>
    <col min="5918" max="5918" width="12" style="54" bestFit="1" customWidth="1"/>
    <col min="5919" max="5919" width="1.140625" style="54" customWidth="1"/>
    <col min="5920" max="5920" width="12" style="54" bestFit="1" customWidth="1"/>
    <col min="5921" max="5923" width="11.7109375" style="54" customWidth="1"/>
    <col min="5924" max="5924" width="1" style="54" customWidth="1"/>
    <col min="5925" max="5925" width="10.85546875" style="54" bestFit="1" customWidth="1"/>
    <col min="5926" max="5930" width="5.28515625" style="54" customWidth="1"/>
    <col min="5931" max="5931" width="5.7109375" style="54" customWidth="1"/>
    <col min="5932" max="5974" width="5.28515625" style="54" customWidth="1"/>
    <col min="5975" max="6171" width="8.85546875" style="54"/>
    <col min="6172" max="6172" width="10.42578125" style="54" bestFit="1" customWidth="1"/>
    <col min="6173" max="6173" width="14.42578125" style="54" bestFit="1" customWidth="1"/>
    <col min="6174" max="6174" width="12" style="54" bestFit="1" customWidth="1"/>
    <col min="6175" max="6175" width="1.140625" style="54" customWidth="1"/>
    <col min="6176" max="6176" width="12" style="54" bestFit="1" customWidth="1"/>
    <col min="6177" max="6179" width="11.7109375" style="54" customWidth="1"/>
    <col min="6180" max="6180" width="1" style="54" customWidth="1"/>
    <col min="6181" max="6181" width="10.85546875" style="54" bestFit="1" customWidth="1"/>
    <col min="6182" max="6186" width="5.28515625" style="54" customWidth="1"/>
    <col min="6187" max="6187" width="5.7109375" style="54" customWidth="1"/>
    <col min="6188" max="6230" width="5.28515625" style="54" customWidth="1"/>
    <col min="6231" max="6427" width="8.85546875" style="54"/>
    <col min="6428" max="6428" width="10.42578125" style="54" bestFit="1" customWidth="1"/>
    <col min="6429" max="6429" width="14.42578125" style="54" bestFit="1" customWidth="1"/>
    <col min="6430" max="6430" width="12" style="54" bestFit="1" customWidth="1"/>
    <col min="6431" max="6431" width="1.140625" style="54" customWidth="1"/>
    <col min="6432" max="6432" width="12" style="54" bestFit="1" customWidth="1"/>
    <col min="6433" max="6435" width="11.7109375" style="54" customWidth="1"/>
    <col min="6436" max="6436" width="1" style="54" customWidth="1"/>
    <col min="6437" max="6437" width="10.85546875" style="54" bestFit="1" customWidth="1"/>
    <col min="6438" max="6442" width="5.28515625" style="54" customWidth="1"/>
    <col min="6443" max="6443" width="5.7109375" style="54" customWidth="1"/>
    <col min="6444" max="6486" width="5.28515625" style="54" customWidth="1"/>
    <col min="6487" max="6683" width="8.85546875" style="54"/>
    <col min="6684" max="6684" width="10.42578125" style="54" bestFit="1" customWidth="1"/>
    <col min="6685" max="6685" width="14.42578125" style="54" bestFit="1" customWidth="1"/>
    <col min="6686" max="6686" width="12" style="54" bestFit="1" customWidth="1"/>
    <col min="6687" max="6687" width="1.140625" style="54" customWidth="1"/>
    <col min="6688" max="6688" width="12" style="54" bestFit="1" customWidth="1"/>
    <col min="6689" max="6691" width="11.7109375" style="54" customWidth="1"/>
    <col min="6692" max="6692" width="1" style="54" customWidth="1"/>
    <col min="6693" max="6693" width="10.85546875" style="54" bestFit="1" customWidth="1"/>
    <col min="6694" max="6698" width="5.28515625" style="54" customWidth="1"/>
    <col min="6699" max="6699" width="5.7109375" style="54" customWidth="1"/>
    <col min="6700" max="6742" width="5.28515625" style="54" customWidth="1"/>
    <col min="6743" max="6939" width="8.85546875" style="54"/>
    <col min="6940" max="6940" width="10.42578125" style="54" bestFit="1" customWidth="1"/>
    <col min="6941" max="6941" width="14.42578125" style="54" bestFit="1" customWidth="1"/>
    <col min="6942" max="6942" width="12" style="54" bestFit="1" customWidth="1"/>
    <col min="6943" max="6943" width="1.140625" style="54" customWidth="1"/>
    <col min="6944" max="6944" width="12" style="54" bestFit="1" customWidth="1"/>
    <col min="6945" max="6947" width="11.7109375" style="54" customWidth="1"/>
    <col min="6948" max="6948" width="1" style="54" customWidth="1"/>
    <col min="6949" max="6949" width="10.85546875" style="54" bestFit="1" customWidth="1"/>
    <col min="6950" max="6954" width="5.28515625" style="54" customWidth="1"/>
    <col min="6955" max="6955" width="5.7109375" style="54" customWidth="1"/>
    <col min="6956" max="6998" width="5.28515625" style="54" customWidth="1"/>
    <col min="6999" max="7195" width="8.85546875" style="54"/>
    <col min="7196" max="7196" width="10.42578125" style="54" bestFit="1" customWidth="1"/>
    <col min="7197" max="7197" width="14.42578125" style="54" bestFit="1" customWidth="1"/>
    <col min="7198" max="7198" width="12" style="54" bestFit="1" customWidth="1"/>
    <col min="7199" max="7199" width="1.140625" style="54" customWidth="1"/>
    <col min="7200" max="7200" width="12" style="54" bestFit="1" customWidth="1"/>
    <col min="7201" max="7203" width="11.7109375" style="54" customWidth="1"/>
    <col min="7204" max="7204" width="1" style="54" customWidth="1"/>
    <col min="7205" max="7205" width="10.85546875" style="54" bestFit="1" customWidth="1"/>
    <col min="7206" max="7210" width="5.28515625" style="54" customWidth="1"/>
    <col min="7211" max="7211" width="5.7109375" style="54" customWidth="1"/>
    <col min="7212" max="7254" width="5.28515625" style="54" customWidth="1"/>
    <col min="7255" max="7451" width="8.85546875" style="54"/>
    <col min="7452" max="7452" width="10.42578125" style="54" bestFit="1" customWidth="1"/>
    <col min="7453" max="7453" width="14.42578125" style="54" bestFit="1" customWidth="1"/>
    <col min="7454" max="7454" width="12" style="54" bestFit="1" customWidth="1"/>
    <col min="7455" max="7455" width="1.140625" style="54" customWidth="1"/>
    <col min="7456" max="7456" width="12" style="54" bestFit="1" customWidth="1"/>
    <col min="7457" max="7459" width="11.7109375" style="54" customWidth="1"/>
    <col min="7460" max="7460" width="1" style="54" customWidth="1"/>
    <col min="7461" max="7461" width="10.85546875" style="54" bestFit="1" customWidth="1"/>
    <col min="7462" max="7466" width="5.28515625" style="54" customWidth="1"/>
    <col min="7467" max="7467" width="5.7109375" style="54" customWidth="1"/>
    <col min="7468" max="7510" width="5.28515625" style="54" customWidth="1"/>
    <col min="7511" max="7707" width="8.85546875" style="54"/>
    <col min="7708" max="7708" width="10.42578125" style="54" bestFit="1" customWidth="1"/>
    <col min="7709" max="7709" width="14.42578125" style="54" bestFit="1" customWidth="1"/>
    <col min="7710" max="7710" width="12" style="54" bestFit="1" customWidth="1"/>
    <col min="7711" max="7711" width="1.140625" style="54" customWidth="1"/>
    <col min="7712" max="7712" width="12" style="54" bestFit="1" customWidth="1"/>
    <col min="7713" max="7715" width="11.7109375" style="54" customWidth="1"/>
    <col min="7716" max="7716" width="1" style="54" customWidth="1"/>
    <col min="7717" max="7717" width="10.85546875" style="54" bestFit="1" customWidth="1"/>
    <col min="7718" max="7722" width="5.28515625" style="54" customWidth="1"/>
    <col min="7723" max="7723" width="5.7109375" style="54" customWidth="1"/>
    <col min="7724" max="7766" width="5.28515625" style="54" customWidth="1"/>
    <col min="7767" max="7963" width="8.85546875" style="54"/>
    <col min="7964" max="7964" width="10.42578125" style="54" bestFit="1" customWidth="1"/>
    <col min="7965" max="7965" width="14.42578125" style="54" bestFit="1" customWidth="1"/>
    <col min="7966" max="7966" width="12" style="54" bestFit="1" customWidth="1"/>
    <col min="7967" max="7967" width="1.140625" style="54" customWidth="1"/>
    <col min="7968" max="7968" width="12" style="54" bestFit="1" customWidth="1"/>
    <col min="7969" max="7971" width="11.7109375" style="54" customWidth="1"/>
    <col min="7972" max="7972" width="1" style="54" customWidth="1"/>
    <col min="7973" max="7973" width="10.85546875" style="54" bestFit="1" customWidth="1"/>
    <col min="7974" max="7978" width="5.28515625" style="54" customWidth="1"/>
    <col min="7979" max="7979" width="5.7109375" style="54" customWidth="1"/>
    <col min="7980" max="8022" width="5.28515625" style="54" customWidth="1"/>
    <col min="8023" max="8219" width="8.85546875" style="54"/>
    <col min="8220" max="8220" width="10.42578125" style="54" bestFit="1" customWidth="1"/>
    <col min="8221" max="8221" width="14.42578125" style="54" bestFit="1" customWidth="1"/>
    <col min="8222" max="8222" width="12" style="54" bestFit="1" customWidth="1"/>
    <col min="8223" max="8223" width="1.140625" style="54" customWidth="1"/>
    <col min="8224" max="8224" width="12" style="54" bestFit="1" customWidth="1"/>
    <col min="8225" max="8227" width="11.7109375" style="54" customWidth="1"/>
    <col min="8228" max="8228" width="1" style="54" customWidth="1"/>
    <col min="8229" max="8229" width="10.85546875" style="54" bestFit="1" customWidth="1"/>
    <col min="8230" max="8234" width="5.28515625" style="54" customWidth="1"/>
    <col min="8235" max="8235" width="5.7109375" style="54" customWidth="1"/>
    <col min="8236" max="8278" width="5.28515625" style="54" customWidth="1"/>
    <col min="8279" max="8475" width="8.85546875" style="54"/>
    <col min="8476" max="8476" width="10.42578125" style="54" bestFit="1" customWidth="1"/>
    <col min="8477" max="8477" width="14.42578125" style="54" bestFit="1" customWidth="1"/>
    <col min="8478" max="8478" width="12" style="54" bestFit="1" customWidth="1"/>
    <col min="8479" max="8479" width="1.140625" style="54" customWidth="1"/>
    <col min="8480" max="8480" width="12" style="54" bestFit="1" customWidth="1"/>
    <col min="8481" max="8483" width="11.7109375" style="54" customWidth="1"/>
    <col min="8484" max="8484" width="1" style="54" customWidth="1"/>
    <col min="8485" max="8485" width="10.85546875" style="54" bestFit="1" customWidth="1"/>
    <col min="8486" max="8490" width="5.28515625" style="54" customWidth="1"/>
    <col min="8491" max="8491" width="5.7109375" style="54" customWidth="1"/>
    <col min="8492" max="8534" width="5.28515625" style="54" customWidth="1"/>
    <col min="8535" max="8731" width="8.85546875" style="54"/>
    <col min="8732" max="8732" width="10.42578125" style="54" bestFit="1" customWidth="1"/>
    <col min="8733" max="8733" width="14.42578125" style="54" bestFit="1" customWidth="1"/>
    <col min="8734" max="8734" width="12" style="54" bestFit="1" customWidth="1"/>
    <col min="8735" max="8735" width="1.140625" style="54" customWidth="1"/>
    <col min="8736" max="8736" width="12" style="54" bestFit="1" customWidth="1"/>
    <col min="8737" max="8739" width="11.7109375" style="54" customWidth="1"/>
    <col min="8740" max="8740" width="1" style="54" customWidth="1"/>
    <col min="8741" max="8741" width="10.85546875" style="54" bestFit="1" customWidth="1"/>
    <col min="8742" max="8746" width="5.28515625" style="54" customWidth="1"/>
    <col min="8747" max="8747" width="5.7109375" style="54" customWidth="1"/>
    <col min="8748" max="8790" width="5.28515625" style="54" customWidth="1"/>
    <col min="8791" max="8987" width="8.85546875" style="54"/>
    <col min="8988" max="8988" width="10.42578125" style="54" bestFit="1" customWidth="1"/>
    <col min="8989" max="8989" width="14.42578125" style="54" bestFit="1" customWidth="1"/>
    <col min="8990" max="8990" width="12" style="54" bestFit="1" customWidth="1"/>
    <col min="8991" max="8991" width="1.140625" style="54" customWidth="1"/>
    <col min="8992" max="8992" width="12" style="54" bestFit="1" customWidth="1"/>
    <col min="8993" max="8995" width="11.7109375" style="54" customWidth="1"/>
    <col min="8996" max="8996" width="1" style="54" customWidth="1"/>
    <col min="8997" max="8997" width="10.85546875" style="54" bestFit="1" customWidth="1"/>
    <col min="8998" max="9002" width="5.28515625" style="54" customWidth="1"/>
    <col min="9003" max="9003" width="5.7109375" style="54" customWidth="1"/>
    <col min="9004" max="9046" width="5.28515625" style="54" customWidth="1"/>
    <col min="9047" max="9243" width="8.85546875" style="54"/>
    <col min="9244" max="9244" width="10.42578125" style="54" bestFit="1" customWidth="1"/>
    <col min="9245" max="9245" width="14.42578125" style="54" bestFit="1" customWidth="1"/>
    <col min="9246" max="9246" width="12" style="54" bestFit="1" customWidth="1"/>
    <col min="9247" max="9247" width="1.140625" style="54" customWidth="1"/>
    <col min="9248" max="9248" width="12" style="54" bestFit="1" customWidth="1"/>
    <col min="9249" max="9251" width="11.7109375" style="54" customWidth="1"/>
    <col min="9252" max="9252" width="1" style="54" customWidth="1"/>
    <col min="9253" max="9253" width="10.85546875" style="54" bestFit="1" customWidth="1"/>
    <col min="9254" max="9258" width="5.28515625" style="54" customWidth="1"/>
    <col min="9259" max="9259" width="5.7109375" style="54" customWidth="1"/>
    <col min="9260" max="9302" width="5.28515625" style="54" customWidth="1"/>
    <col min="9303" max="9499" width="8.85546875" style="54"/>
    <col min="9500" max="9500" width="10.42578125" style="54" bestFit="1" customWidth="1"/>
    <col min="9501" max="9501" width="14.42578125" style="54" bestFit="1" customWidth="1"/>
    <col min="9502" max="9502" width="12" style="54" bestFit="1" customWidth="1"/>
    <col min="9503" max="9503" width="1.140625" style="54" customWidth="1"/>
    <col min="9504" max="9504" width="12" style="54" bestFit="1" customWidth="1"/>
    <col min="9505" max="9507" width="11.7109375" style="54" customWidth="1"/>
    <col min="9508" max="9508" width="1" style="54" customWidth="1"/>
    <col min="9509" max="9509" width="10.85546875" style="54" bestFit="1" customWidth="1"/>
    <col min="9510" max="9514" width="5.28515625" style="54" customWidth="1"/>
    <col min="9515" max="9515" width="5.7109375" style="54" customWidth="1"/>
    <col min="9516" max="9558" width="5.28515625" style="54" customWidth="1"/>
    <col min="9559" max="9755" width="8.85546875" style="54"/>
    <col min="9756" max="9756" width="10.42578125" style="54" bestFit="1" customWidth="1"/>
    <col min="9757" max="9757" width="14.42578125" style="54" bestFit="1" customWidth="1"/>
    <col min="9758" max="9758" width="12" style="54" bestFit="1" customWidth="1"/>
    <col min="9759" max="9759" width="1.140625" style="54" customWidth="1"/>
    <col min="9760" max="9760" width="12" style="54" bestFit="1" customWidth="1"/>
    <col min="9761" max="9763" width="11.7109375" style="54" customWidth="1"/>
    <col min="9764" max="9764" width="1" style="54" customWidth="1"/>
    <col min="9765" max="9765" width="10.85546875" style="54" bestFit="1" customWidth="1"/>
    <col min="9766" max="9770" width="5.28515625" style="54" customWidth="1"/>
    <col min="9771" max="9771" width="5.7109375" style="54" customWidth="1"/>
    <col min="9772" max="9814" width="5.28515625" style="54" customWidth="1"/>
    <col min="9815" max="10011" width="8.85546875" style="54"/>
    <col min="10012" max="10012" width="10.42578125" style="54" bestFit="1" customWidth="1"/>
    <col min="10013" max="10013" width="14.42578125" style="54" bestFit="1" customWidth="1"/>
    <col min="10014" max="10014" width="12" style="54" bestFit="1" customWidth="1"/>
    <col min="10015" max="10015" width="1.140625" style="54" customWidth="1"/>
    <col min="10016" max="10016" width="12" style="54" bestFit="1" customWidth="1"/>
    <col min="10017" max="10019" width="11.7109375" style="54" customWidth="1"/>
    <col min="10020" max="10020" width="1" style="54" customWidth="1"/>
    <col min="10021" max="10021" width="10.85546875" style="54" bestFit="1" customWidth="1"/>
    <col min="10022" max="10026" width="5.28515625" style="54" customWidth="1"/>
    <col min="10027" max="10027" width="5.7109375" style="54" customWidth="1"/>
    <col min="10028" max="10070" width="5.28515625" style="54" customWidth="1"/>
    <col min="10071" max="10267" width="8.85546875" style="54"/>
    <col min="10268" max="10268" width="10.42578125" style="54" bestFit="1" customWidth="1"/>
    <col min="10269" max="10269" width="14.42578125" style="54" bestFit="1" customWidth="1"/>
    <col min="10270" max="10270" width="12" style="54" bestFit="1" customWidth="1"/>
    <col min="10271" max="10271" width="1.140625" style="54" customWidth="1"/>
    <col min="10272" max="10272" width="12" style="54" bestFit="1" customWidth="1"/>
    <col min="10273" max="10275" width="11.7109375" style="54" customWidth="1"/>
    <col min="10276" max="10276" width="1" style="54" customWidth="1"/>
    <col min="10277" max="10277" width="10.85546875" style="54" bestFit="1" customWidth="1"/>
    <col min="10278" max="10282" width="5.28515625" style="54" customWidth="1"/>
    <col min="10283" max="10283" width="5.7109375" style="54" customWidth="1"/>
    <col min="10284" max="10326" width="5.28515625" style="54" customWidth="1"/>
    <col min="10327" max="10523" width="8.85546875" style="54"/>
    <col min="10524" max="10524" width="10.42578125" style="54" bestFit="1" customWidth="1"/>
    <col min="10525" max="10525" width="14.42578125" style="54" bestFit="1" customWidth="1"/>
    <col min="10526" max="10526" width="12" style="54" bestFit="1" customWidth="1"/>
    <col min="10527" max="10527" width="1.140625" style="54" customWidth="1"/>
    <col min="10528" max="10528" width="12" style="54" bestFit="1" customWidth="1"/>
    <col min="10529" max="10531" width="11.7109375" style="54" customWidth="1"/>
    <col min="10532" max="10532" width="1" style="54" customWidth="1"/>
    <col min="10533" max="10533" width="10.85546875" style="54" bestFit="1" customWidth="1"/>
    <col min="10534" max="10538" width="5.28515625" style="54" customWidth="1"/>
    <col min="10539" max="10539" width="5.7109375" style="54" customWidth="1"/>
    <col min="10540" max="10582" width="5.28515625" style="54" customWidth="1"/>
    <col min="10583" max="10779" width="8.85546875" style="54"/>
    <col min="10780" max="10780" width="10.42578125" style="54" bestFit="1" customWidth="1"/>
    <col min="10781" max="10781" width="14.42578125" style="54" bestFit="1" customWidth="1"/>
    <col min="10782" max="10782" width="12" style="54" bestFit="1" customWidth="1"/>
    <col min="10783" max="10783" width="1.140625" style="54" customWidth="1"/>
    <col min="10784" max="10784" width="12" style="54" bestFit="1" customWidth="1"/>
    <col min="10785" max="10787" width="11.7109375" style="54" customWidth="1"/>
    <col min="10788" max="10788" width="1" style="54" customWidth="1"/>
    <col min="10789" max="10789" width="10.85546875" style="54" bestFit="1" customWidth="1"/>
    <col min="10790" max="10794" width="5.28515625" style="54" customWidth="1"/>
    <col min="10795" max="10795" width="5.7109375" style="54" customWidth="1"/>
    <col min="10796" max="10838" width="5.28515625" style="54" customWidth="1"/>
    <col min="10839" max="11035" width="8.85546875" style="54"/>
    <col min="11036" max="11036" width="10.42578125" style="54" bestFit="1" customWidth="1"/>
    <col min="11037" max="11037" width="14.42578125" style="54" bestFit="1" customWidth="1"/>
    <col min="11038" max="11038" width="12" style="54" bestFit="1" customWidth="1"/>
    <col min="11039" max="11039" width="1.140625" style="54" customWidth="1"/>
    <col min="11040" max="11040" width="12" style="54" bestFit="1" customWidth="1"/>
    <col min="11041" max="11043" width="11.7109375" style="54" customWidth="1"/>
    <col min="11044" max="11044" width="1" style="54" customWidth="1"/>
    <col min="11045" max="11045" width="10.85546875" style="54" bestFit="1" customWidth="1"/>
    <col min="11046" max="11050" width="5.28515625" style="54" customWidth="1"/>
    <col min="11051" max="11051" width="5.7109375" style="54" customWidth="1"/>
    <col min="11052" max="11094" width="5.28515625" style="54" customWidth="1"/>
    <col min="11095" max="11291" width="8.85546875" style="54"/>
    <col min="11292" max="11292" width="10.42578125" style="54" bestFit="1" customWidth="1"/>
    <col min="11293" max="11293" width="14.42578125" style="54" bestFit="1" customWidth="1"/>
    <col min="11294" max="11294" width="12" style="54" bestFit="1" customWidth="1"/>
    <col min="11295" max="11295" width="1.140625" style="54" customWidth="1"/>
    <col min="11296" max="11296" width="12" style="54" bestFit="1" customWidth="1"/>
    <col min="11297" max="11299" width="11.7109375" style="54" customWidth="1"/>
    <col min="11300" max="11300" width="1" style="54" customWidth="1"/>
    <col min="11301" max="11301" width="10.85546875" style="54" bestFit="1" customWidth="1"/>
    <col min="11302" max="11306" width="5.28515625" style="54" customWidth="1"/>
    <col min="11307" max="11307" width="5.7109375" style="54" customWidth="1"/>
    <col min="11308" max="11350" width="5.28515625" style="54" customWidth="1"/>
    <col min="11351" max="11547" width="8.85546875" style="54"/>
    <col min="11548" max="11548" width="10.42578125" style="54" bestFit="1" customWidth="1"/>
    <col min="11549" max="11549" width="14.42578125" style="54" bestFit="1" customWidth="1"/>
    <col min="11550" max="11550" width="12" style="54" bestFit="1" customWidth="1"/>
    <col min="11551" max="11551" width="1.140625" style="54" customWidth="1"/>
    <col min="11552" max="11552" width="12" style="54" bestFit="1" customWidth="1"/>
    <col min="11553" max="11555" width="11.7109375" style="54" customWidth="1"/>
    <col min="11556" max="11556" width="1" style="54" customWidth="1"/>
    <col min="11557" max="11557" width="10.85546875" style="54" bestFit="1" customWidth="1"/>
    <col min="11558" max="11562" width="5.28515625" style="54" customWidth="1"/>
    <col min="11563" max="11563" width="5.7109375" style="54" customWidth="1"/>
    <col min="11564" max="11606" width="5.28515625" style="54" customWidth="1"/>
    <col min="11607" max="11803" width="8.85546875" style="54"/>
    <col min="11804" max="11804" width="10.42578125" style="54" bestFit="1" customWidth="1"/>
    <col min="11805" max="11805" width="14.42578125" style="54" bestFit="1" customWidth="1"/>
    <col min="11806" max="11806" width="12" style="54" bestFit="1" customWidth="1"/>
    <col min="11807" max="11807" width="1.140625" style="54" customWidth="1"/>
    <col min="11808" max="11808" width="12" style="54" bestFit="1" customWidth="1"/>
    <col min="11809" max="11811" width="11.7109375" style="54" customWidth="1"/>
    <col min="11812" max="11812" width="1" style="54" customWidth="1"/>
    <col min="11813" max="11813" width="10.85546875" style="54" bestFit="1" customWidth="1"/>
    <col min="11814" max="11818" width="5.28515625" style="54" customWidth="1"/>
    <col min="11819" max="11819" width="5.7109375" style="54" customWidth="1"/>
    <col min="11820" max="11862" width="5.28515625" style="54" customWidth="1"/>
    <col min="11863" max="12059" width="8.85546875" style="54"/>
    <col min="12060" max="12060" width="10.42578125" style="54" bestFit="1" customWidth="1"/>
    <col min="12061" max="12061" width="14.42578125" style="54" bestFit="1" customWidth="1"/>
    <col min="12062" max="12062" width="12" style="54" bestFit="1" customWidth="1"/>
    <col min="12063" max="12063" width="1.140625" style="54" customWidth="1"/>
    <col min="12064" max="12064" width="12" style="54" bestFit="1" customWidth="1"/>
    <col min="12065" max="12067" width="11.7109375" style="54" customWidth="1"/>
    <col min="12068" max="12068" width="1" style="54" customWidth="1"/>
    <col min="12069" max="12069" width="10.85546875" style="54" bestFit="1" customWidth="1"/>
    <col min="12070" max="12074" width="5.28515625" style="54" customWidth="1"/>
    <col min="12075" max="12075" width="5.7109375" style="54" customWidth="1"/>
    <col min="12076" max="12118" width="5.28515625" style="54" customWidth="1"/>
    <col min="12119" max="12315" width="8.85546875" style="54"/>
    <col min="12316" max="12316" width="10.42578125" style="54" bestFit="1" customWidth="1"/>
    <col min="12317" max="12317" width="14.42578125" style="54" bestFit="1" customWidth="1"/>
    <col min="12318" max="12318" width="12" style="54" bestFit="1" customWidth="1"/>
    <col min="12319" max="12319" width="1.140625" style="54" customWidth="1"/>
    <col min="12320" max="12320" width="12" style="54" bestFit="1" customWidth="1"/>
    <col min="12321" max="12323" width="11.7109375" style="54" customWidth="1"/>
    <col min="12324" max="12324" width="1" style="54" customWidth="1"/>
    <col min="12325" max="12325" width="10.85546875" style="54" bestFit="1" customWidth="1"/>
    <col min="12326" max="12330" width="5.28515625" style="54" customWidth="1"/>
    <col min="12331" max="12331" width="5.7109375" style="54" customWidth="1"/>
    <col min="12332" max="12374" width="5.28515625" style="54" customWidth="1"/>
    <col min="12375" max="12571" width="8.85546875" style="54"/>
    <col min="12572" max="12572" width="10.42578125" style="54" bestFit="1" customWidth="1"/>
    <col min="12573" max="12573" width="14.42578125" style="54" bestFit="1" customWidth="1"/>
    <col min="12574" max="12574" width="12" style="54" bestFit="1" customWidth="1"/>
    <col min="12575" max="12575" width="1.140625" style="54" customWidth="1"/>
    <col min="12576" max="12576" width="12" style="54" bestFit="1" customWidth="1"/>
    <col min="12577" max="12579" width="11.7109375" style="54" customWidth="1"/>
    <col min="12580" max="12580" width="1" style="54" customWidth="1"/>
    <col min="12581" max="12581" width="10.85546875" style="54" bestFit="1" customWidth="1"/>
    <col min="12582" max="12586" width="5.28515625" style="54" customWidth="1"/>
    <col min="12587" max="12587" width="5.7109375" style="54" customWidth="1"/>
    <col min="12588" max="12630" width="5.28515625" style="54" customWidth="1"/>
    <col min="12631" max="12827" width="8.85546875" style="54"/>
    <col min="12828" max="12828" width="10.42578125" style="54" bestFit="1" customWidth="1"/>
    <col min="12829" max="12829" width="14.42578125" style="54" bestFit="1" customWidth="1"/>
    <col min="12830" max="12830" width="12" style="54" bestFit="1" customWidth="1"/>
    <col min="12831" max="12831" width="1.140625" style="54" customWidth="1"/>
    <col min="12832" max="12832" width="12" style="54" bestFit="1" customWidth="1"/>
    <col min="12833" max="12835" width="11.7109375" style="54" customWidth="1"/>
    <col min="12836" max="12836" width="1" style="54" customWidth="1"/>
    <col min="12837" max="12837" width="10.85546875" style="54" bestFit="1" customWidth="1"/>
    <col min="12838" max="12842" width="5.28515625" style="54" customWidth="1"/>
    <col min="12843" max="12843" width="5.7109375" style="54" customWidth="1"/>
    <col min="12844" max="12886" width="5.28515625" style="54" customWidth="1"/>
    <col min="12887" max="13083" width="8.85546875" style="54"/>
    <col min="13084" max="13084" width="10.42578125" style="54" bestFit="1" customWidth="1"/>
    <col min="13085" max="13085" width="14.42578125" style="54" bestFit="1" customWidth="1"/>
    <col min="13086" max="13086" width="12" style="54" bestFit="1" customWidth="1"/>
    <col min="13087" max="13087" width="1.140625" style="54" customWidth="1"/>
    <col min="13088" max="13088" width="12" style="54" bestFit="1" customWidth="1"/>
    <col min="13089" max="13091" width="11.7109375" style="54" customWidth="1"/>
    <col min="13092" max="13092" width="1" style="54" customWidth="1"/>
    <col min="13093" max="13093" width="10.85546875" style="54" bestFit="1" customWidth="1"/>
    <col min="13094" max="13098" width="5.28515625" style="54" customWidth="1"/>
    <col min="13099" max="13099" width="5.7109375" style="54" customWidth="1"/>
    <col min="13100" max="13142" width="5.28515625" style="54" customWidth="1"/>
    <col min="13143" max="13339" width="8.85546875" style="54"/>
    <col min="13340" max="13340" width="10.42578125" style="54" bestFit="1" customWidth="1"/>
    <col min="13341" max="13341" width="14.42578125" style="54" bestFit="1" customWidth="1"/>
    <col min="13342" max="13342" width="12" style="54" bestFit="1" customWidth="1"/>
    <col min="13343" max="13343" width="1.140625" style="54" customWidth="1"/>
    <col min="13344" max="13344" width="12" style="54" bestFit="1" customWidth="1"/>
    <col min="13345" max="13347" width="11.7109375" style="54" customWidth="1"/>
    <col min="13348" max="13348" width="1" style="54" customWidth="1"/>
    <col min="13349" max="13349" width="10.85546875" style="54" bestFit="1" customWidth="1"/>
    <col min="13350" max="13354" width="5.28515625" style="54" customWidth="1"/>
    <col min="13355" max="13355" width="5.7109375" style="54" customWidth="1"/>
    <col min="13356" max="13398" width="5.28515625" style="54" customWidth="1"/>
    <col min="13399" max="13595" width="8.85546875" style="54"/>
    <col min="13596" max="13596" width="10.42578125" style="54" bestFit="1" customWidth="1"/>
    <col min="13597" max="13597" width="14.42578125" style="54" bestFit="1" customWidth="1"/>
    <col min="13598" max="13598" width="12" style="54" bestFit="1" customWidth="1"/>
    <col min="13599" max="13599" width="1.140625" style="54" customWidth="1"/>
    <col min="13600" max="13600" width="12" style="54" bestFit="1" customWidth="1"/>
    <col min="13601" max="13603" width="11.7109375" style="54" customWidth="1"/>
    <col min="13604" max="13604" width="1" style="54" customWidth="1"/>
    <col min="13605" max="13605" width="10.85546875" style="54" bestFit="1" customWidth="1"/>
    <col min="13606" max="13610" width="5.28515625" style="54" customWidth="1"/>
    <col min="13611" max="13611" width="5.7109375" style="54" customWidth="1"/>
    <col min="13612" max="13654" width="5.28515625" style="54" customWidth="1"/>
    <col min="13655" max="13851" width="8.85546875" style="54"/>
    <col min="13852" max="13852" width="10.42578125" style="54" bestFit="1" customWidth="1"/>
    <col min="13853" max="13853" width="14.42578125" style="54" bestFit="1" customWidth="1"/>
    <col min="13854" max="13854" width="12" style="54" bestFit="1" customWidth="1"/>
    <col min="13855" max="13855" width="1.140625" style="54" customWidth="1"/>
    <col min="13856" max="13856" width="12" style="54" bestFit="1" customWidth="1"/>
    <col min="13857" max="13859" width="11.7109375" style="54" customWidth="1"/>
    <col min="13860" max="13860" width="1" style="54" customWidth="1"/>
    <col min="13861" max="13861" width="10.85546875" style="54" bestFit="1" customWidth="1"/>
    <col min="13862" max="13866" width="5.28515625" style="54" customWidth="1"/>
    <col min="13867" max="13867" width="5.7109375" style="54" customWidth="1"/>
    <col min="13868" max="13910" width="5.28515625" style="54" customWidth="1"/>
    <col min="13911" max="14107" width="8.85546875" style="54"/>
    <col min="14108" max="14108" width="10.42578125" style="54" bestFit="1" customWidth="1"/>
    <col min="14109" max="14109" width="14.42578125" style="54" bestFit="1" customWidth="1"/>
    <col min="14110" max="14110" width="12" style="54" bestFit="1" customWidth="1"/>
    <col min="14111" max="14111" width="1.140625" style="54" customWidth="1"/>
    <col min="14112" max="14112" width="12" style="54" bestFit="1" customWidth="1"/>
    <col min="14113" max="14115" width="11.7109375" style="54" customWidth="1"/>
    <col min="14116" max="14116" width="1" style="54" customWidth="1"/>
    <col min="14117" max="14117" width="10.85546875" style="54" bestFit="1" customWidth="1"/>
    <col min="14118" max="14122" width="5.28515625" style="54" customWidth="1"/>
    <col min="14123" max="14123" width="5.7109375" style="54" customWidth="1"/>
    <col min="14124" max="14166" width="5.28515625" style="54" customWidth="1"/>
    <col min="14167" max="14363" width="8.85546875" style="54"/>
    <col min="14364" max="14364" width="10.42578125" style="54" bestFit="1" customWidth="1"/>
    <col min="14365" max="14365" width="14.42578125" style="54" bestFit="1" customWidth="1"/>
    <col min="14366" max="14366" width="12" style="54" bestFit="1" customWidth="1"/>
    <col min="14367" max="14367" width="1.140625" style="54" customWidth="1"/>
    <col min="14368" max="14368" width="12" style="54" bestFit="1" customWidth="1"/>
    <col min="14369" max="14371" width="11.7109375" style="54" customWidth="1"/>
    <col min="14372" max="14372" width="1" style="54" customWidth="1"/>
    <col min="14373" max="14373" width="10.85546875" style="54" bestFit="1" customWidth="1"/>
    <col min="14374" max="14378" width="5.28515625" style="54" customWidth="1"/>
    <col min="14379" max="14379" width="5.7109375" style="54" customWidth="1"/>
    <col min="14380" max="14422" width="5.28515625" style="54" customWidth="1"/>
    <col min="14423" max="14619" width="8.85546875" style="54"/>
    <col min="14620" max="14620" width="10.42578125" style="54" bestFit="1" customWidth="1"/>
    <col min="14621" max="14621" width="14.42578125" style="54" bestFit="1" customWidth="1"/>
    <col min="14622" max="14622" width="12" style="54" bestFit="1" customWidth="1"/>
    <col min="14623" max="14623" width="1.140625" style="54" customWidth="1"/>
    <col min="14624" max="14624" width="12" style="54" bestFit="1" customWidth="1"/>
    <col min="14625" max="14627" width="11.7109375" style="54" customWidth="1"/>
    <col min="14628" max="14628" width="1" style="54" customWidth="1"/>
    <col min="14629" max="14629" width="10.85546875" style="54" bestFit="1" customWidth="1"/>
    <col min="14630" max="14634" width="5.28515625" style="54" customWidth="1"/>
    <col min="14635" max="14635" width="5.7109375" style="54" customWidth="1"/>
    <col min="14636" max="14678" width="5.28515625" style="54" customWidth="1"/>
    <col min="14679" max="14875" width="8.85546875" style="54"/>
    <col min="14876" max="14876" width="10.42578125" style="54" bestFit="1" customWidth="1"/>
    <col min="14877" max="14877" width="14.42578125" style="54" bestFit="1" customWidth="1"/>
    <col min="14878" max="14878" width="12" style="54" bestFit="1" customWidth="1"/>
    <col min="14879" max="14879" width="1.140625" style="54" customWidth="1"/>
    <col min="14880" max="14880" width="12" style="54" bestFit="1" customWidth="1"/>
    <col min="14881" max="14883" width="11.7109375" style="54" customWidth="1"/>
    <col min="14884" max="14884" width="1" style="54" customWidth="1"/>
    <col min="14885" max="14885" width="10.85546875" style="54" bestFit="1" customWidth="1"/>
    <col min="14886" max="14890" width="5.28515625" style="54" customWidth="1"/>
    <col min="14891" max="14891" width="5.7109375" style="54" customWidth="1"/>
    <col min="14892" max="14934" width="5.28515625" style="54" customWidth="1"/>
    <col min="14935" max="15131" width="8.85546875" style="54"/>
    <col min="15132" max="15132" width="10.42578125" style="54" bestFit="1" customWidth="1"/>
    <col min="15133" max="15133" width="14.42578125" style="54" bestFit="1" customWidth="1"/>
    <col min="15134" max="15134" width="12" style="54" bestFit="1" customWidth="1"/>
    <col min="15135" max="15135" width="1.140625" style="54" customWidth="1"/>
    <col min="15136" max="15136" width="12" style="54" bestFit="1" customWidth="1"/>
    <col min="15137" max="15139" width="11.7109375" style="54" customWidth="1"/>
    <col min="15140" max="15140" width="1" style="54" customWidth="1"/>
    <col min="15141" max="15141" width="10.85546875" style="54" bestFit="1" customWidth="1"/>
    <col min="15142" max="15146" width="5.28515625" style="54" customWidth="1"/>
    <col min="15147" max="15147" width="5.7109375" style="54" customWidth="1"/>
    <col min="15148" max="15190" width="5.28515625" style="54" customWidth="1"/>
    <col min="15191" max="15387" width="8.85546875" style="54"/>
    <col min="15388" max="15388" width="10.42578125" style="54" bestFit="1" customWidth="1"/>
    <col min="15389" max="15389" width="14.42578125" style="54" bestFit="1" customWidth="1"/>
    <col min="15390" max="15390" width="12" style="54" bestFit="1" customWidth="1"/>
    <col min="15391" max="15391" width="1.140625" style="54" customWidth="1"/>
    <col min="15392" max="15392" width="12" style="54" bestFit="1" customWidth="1"/>
    <col min="15393" max="15395" width="11.7109375" style="54" customWidth="1"/>
    <col min="15396" max="15396" width="1" style="54" customWidth="1"/>
    <col min="15397" max="15397" width="10.85546875" style="54" bestFit="1" customWidth="1"/>
    <col min="15398" max="15402" width="5.28515625" style="54" customWidth="1"/>
    <col min="15403" max="15403" width="5.7109375" style="54" customWidth="1"/>
    <col min="15404" max="15446" width="5.28515625" style="54" customWidth="1"/>
    <col min="15447" max="15643" width="8.85546875" style="54"/>
    <col min="15644" max="15644" width="10.42578125" style="54" bestFit="1" customWidth="1"/>
    <col min="15645" max="15645" width="14.42578125" style="54" bestFit="1" customWidth="1"/>
    <col min="15646" max="15646" width="12" style="54" bestFit="1" customWidth="1"/>
    <col min="15647" max="15647" width="1.140625" style="54" customWidth="1"/>
    <col min="15648" max="15648" width="12" style="54" bestFit="1" customWidth="1"/>
    <col min="15649" max="15651" width="11.7109375" style="54" customWidth="1"/>
    <col min="15652" max="15652" width="1" style="54" customWidth="1"/>
    <col min="15653" max="15653" width="10.85546875" style="54" bestFit="1" customWidth="1"/>
    <col min="15654" max="15658" width="5.28515625" style="54" customWidth="1"/>
    <col min="15659" max="15659" width="5.7109375" style="54" customWidth="1"/>
    <col min="15660" max="15702" width="5.28515625" style="54" customWidth="1"/>
    <col min="15703" max="15899" width="8.85546875" style="54"/>
    <col min="15900" max="15900" width="10.42578125" style="54" bestFit="1" customWidth="1"/>
    <col min="15901" max="15901" width="14.42578125" style="54" bestFit="1" customWidth="1"/>
    <col min="15902" max="15902" width="12" style="54" bestFit="1" customWidth="1"/>
    <col min="15903" max="15903" width="1.140625" style="54" customWidth="1"/>
    <col min="15904" max="15904" width="12" style="54" bestFit="1" customWidth="1"/>
    <col min="15905" max="15907" width="11.7109375" style="54" customWidth="1"/>
    <col min="15908" max="15908" width="1" style="54" customWidth="1"/>
    <col min="15909" max="15909" width="10.85546875" style="54" bestFit="1" customWidth="1"/>
    <col min="15910" max="15914" width="5.28515625" style="54" customWidth="1"/>
    <col min="15915" max="15915" width="5.7109375" style="54" customWidth="1"/>
    <col min="15916" max="15958" width="5.28515625" style="54" customWidth="1"/>
    <col min="15959" max="16155" width="8.85546875" style="54"/>
    <col min="16156" max="16156" width="10.42578125" style="54" bestFit="1" customWidth="1"/>
    <col min="16157" max="16157" width="14.42578125" style="54" bestFit="1" customWidth="1"/>
    <col min="16158" max="16158" width="12" style="54" bestFit="1" customWidth="1"/>
    <col min="16159" max="16159" width="1.140625" style="54" customWidth="1"/>
    <col min="16160" max="16160" width="12" style="54" bestFit="1" customWidth="1"/>
    <col min="16161" max="16163" width="11.7109375" style="54" customWidth="1"/>
    <col min="16164" max="16164" width="1" style="54" customWidth="1"/>
    <col min="16165" max="16165" width="10.85546875" style="54" bestFit="1" customWidth="1"/>
    <col min="16166" max="16170" width="5.28515625" style="54" customWidth="1"/>
    <col min="16171" max="16171" width="5.7109375" style="54" customWidth="1"/>
    <col min="16172" max="16214" width="5.28515625" style="54" customWidth="1"/>
    <col min="16215" max="16384" width="8.85546875" style="54"/>
  </cols>
  <sheetData>
    <row r="1" spans="1:86" s="45" customFormat="1" ht="18.75" customHeight="1" x14ac:dyDescent="0.25">
      <c r="A1" s="338" t="s">
        <v>116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40"/>
    </row>
    <row r="2" spans="1:86" s="45" customFormat="1" ht="18.75" customHeight="1" thickBot="1" x14ac:dyDescent="0.35">
      <c r="A2" s="343" t="s">
        <v>191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5"/>
    </row>
    <row r="3" spans="1:86" s="45" customFormat="1" ht="19.5" thickBot="1" x14ac:dyDescent="0.3">
      <c r="A3" s="352" t="s">
        <v>112</v>
      </c>
      <c r="B3" s="350" t="s">
        <v>111</v>
      </c>
      <c r="C3" s="348" t="s">
        <v>113</v>
      </c>
      <c r="D3" s="346" t="s">
        <v>166</v>
      </c>
      <c r="E3" s="328" t="s">
        <v>106</v>
      </c>
      <c r="F3" s="354" t="s">
        <v>114</v>
      </c>
      <c r="G3" s="335" t="s">
        <v>107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7"/>
      <c r="U3" s="332" t="s">
        <v>108</v>
      </c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4"/>
      <c r="AK3" s="330" t="s">
        <v>109</v>
      </c>
      <c r="AL3" s="163"/>
      <c r="AM3" s="341" t="s">
        <v>173</v>
      </c>
    </row>
    <row r="4" spans="1:86" s="46" customFormat="1" ht="77.25" customHeight="1" x14ac:dyDescent="0.25">
      <c r="A4" s="353"/>
      <c r="B4" s="351"/>
      <c r="C4" s="349"/>
      <c r="D4" s="347"/>
      <c r="E4" s="329"/>
      <c r="F4" s="355"/>
      <c r="G4" s="164" t="s">
        <v>169</v>
      </c>
      <c r="H4" s="66" t="s">
        <v>114</v>
      </c>
      <c r="I4" s="165" t="s">
        <v>168</v>
      </c>
      <c r="J4" s="66" t="s">
        <v>114</v>
      </c>
      <c r="K4" s="165" t="s">
        <v>170</v>
      </c>
      <c r="L4" s="66" t="s">
        <v>114</v>
      </c>
      <c r="M4" s="165" t="s">
        <v>168</v>
      </c>
      <c r="N4" s="66" t="s">
        <v>114</v>
      </c>
      <c r="O4" s="166" t="s">
        <v>171</v>
      </c>
      <c r="P4" s="66" t="s">
        <v>114</v>
      </c>
      <c r="Q4" s="165" t="s">
        <v>168</v>
      </c>
      <c r="R4" s="66" t="s">
        <v>114</v>
      </c>
      <c r="S4" s="171" t="s">
        <v>172</v>
      </c>
      <c r="T4" s="88" t="s">
        <v>114</v>
      </c>
      <c r="U4" s="176" t="s">
        <v>169</v>
      </c>
      <c r="V4" s="67" t="s">
        <v>114</v>
      </c>
      <c r="W4" s="165" t="s">
        <v>168</v>
      </c>
      <c r="X4" s="67" t="s">
        <v>114</v>
      </c>
      <c r="Y4" s="177" t="s">
        <v>170</v>
      </c>
      <c r="Z4" s="67" t="s">
        <v>114</v>
      </c>
      <c r="AA4" s="165" t="s">
        <v>168</v>
      </c>
      <c r="AB4" s="67" t="s">
        <v>114</v>
      </c>
      <c r="AC4" s="166" t="s">
        <v>171</v>
      </c>
      <c r="AD4" s="67" t="s">
        <v>114</v>
      </c>
      <c r="AE4" s="165" t="s">
        <v>168</v>
      </c>
      <c r="AF4" s="67" t="s">
        <v>114</v>
      </c>
      <c r="AG4" s="171" t="s">
        <v>172</v>
      </c>
      <c r="AH4" s="67" t="s">
        <v>114</v>
      </c>
      <c r="AI4" s="165" t="s">
        <v>168</v>
      </c>
      <c r="AJ4" s="96" t="s">
        <v>114</v>
      </c>
      <c r="AK4" s="331"/>
      <c r="AL4" s="105" t="s">
        <v>114</v>
      </c>
      <c r="AM4" s="342"/>
    </row>
    <row r="5" spans="1:86" s="47" customFormat="1" ht="16.5" customHeight="1" x14ac:dyDescent="0.2">
      <c r="A5" s="231" t="s">
        <v>180</v>
      </c>
      <c r="B5" s="232" t="s">
        <v>167</v>
      </c>
      <c r="C5" s="233" t="s">
        <v>182</v>
      </c>
      <c r="D5" s="233" t="s">
        <v>183</v>
      </c>
      <c r="E5" s="234" t="s">
        <v>181</v>
      </c>
      <c r="F5" s="235" t="s">
        <v>183</v>
      </c>
      <c r="G5" s="234" t="s">
        <v>181</v>
      </c>
      <c r="H5" s="236" t="s">
        <v>184</v>
      </c>
      <c r="I5" s="234" t="s">
        <v>181</v>
      </c>
      <c r="J5" s="236" t="s">
        <v>185</v>
      </c>
      <c r="K5" s="225"/>
      <c r="L5" s="225"/>
      <c r="M5" s="225"/>
      <c r="N5" s="225"/>
      <c r="O5" s="227"/>
      <c r="P5" s="225"/>
      <c r="Q5" s="225"/>
      <c r="R5" s="225"/>
      <c r="S5" s="229"/>
      <c r="T5" s="230"/>
      <c r="U5" s="97"/>
      <c r="V5" s="56"/>
      <c r="W5" s="225"/>
      <c r="X5" s="56"/>
      <c r="Y5" s="56"/>
      <c r="Z5" s="56"/>
      <c r="AA5" s="225"/>
      <c r="AB5" s="56"/>
      <c r="AC5" s="227"/>
      <c r="AD5" s="56"/>
      <c r="AE5" s="225"/>
      <c r="AF5" s="56"/>
      <c r="AG5" s="229"/>
      <c r="AH5" s="56"/>
      <c r="AI5" s="225"/>
      <c r="AJ5" s="98"/>
      <c r="AK5" s="107"/>
      <c r="AL5" s="85"/>
      <c r="AM5" s="230"/>
    </row>
    <row r="6" spans="1:86" ht="14.45" x14ac:dyDescent="0.3">
      <c r="A6" s="226"/>
      <c r="B6" s="63"/>
      <c r="C6" s="218"/>
      <c r="D6" s="218"/>
      <c r="E6" s="68"/>
      <c r="F6" s="80"/>
      <c r="G6" s="89"/>
      <c r="H6" s="50"/>
      <c r="I6" s="50"/>
      <c r="J6" s="50"/>
      <c r="K6" s="50"/>
      <c r="L6" s="50"/>
      <c r="M6" s="50"/>
      <c r="N6" s="50"/>
      <c r="O6" s="167"/>
      <c r="P6" s="50"/>
      <c r="Q6" s="50"/>
      <c r="R6" s="50"/>
      <c r="S6" s="172"/>
      <c r="T6" s="90"/>
      <c r="U6" s="99"/>
      <c r="V6" s="51"/>
      <c r="W6" s="50"/>
      <c r="X6" s="51"/>
      <c r="Y6" s="51"/>
      <c r="Z6" s="51"/>
      <c r="AA6" s="50"/>
      <c r="AB6" s="51"/>
      <c r="AC6" s="167"/>
      <c r="AD6" s="51"/>
      <c r="AE6" s="50"/>
      <c r="AF6" s="51"/>
      <c r="AG6" s="172"/>
      <c r="AH6" s="51"/>
      <c r="AI6" s="50"/>
      <c r="AJ6" s="100"/>
      <c r="AK6" s="108"/>
      <c r="AL6" s="86"/>
      <c r="AM6" s="7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</row>
    <row r="7" spans="1:86" ht="14.45" x14ac:dyDescent="0.3">
      <c r="A7" s="226"/>
      <c r="B7" s="63"/>
      <c r="C7" s="218"/>
      <c r="D7" s="218"/>
      <c r="E7" s="68"/>
      <c r="F7" s="80"/>
      <c r="G7" s="89"/>
      <c r="H7" s="50"/>
      <c r="I7" s="50"/>
      <c r="J7" s="50"/>
      <c r="K7" s="50"/>
      <c r="L7" s="50"/>
      <c r="M7" s="50"/>
      <c r="N7" s="50"/>
      <c r="O7" s="167"/>
      <c r="P7" s="50"/>
      <c r="Q7" s="50"/>
      <c r="R7" s="69"/>
      <c r="S7" s="173" t="s">
        <v>110</v>
      </c>
      <c r="T7" s="91"/>
      <c r="U7" s="99"/>
      <c r="V7" s="51"/>
      <c r="W7" s="50"/>
      <c r="X7" s="51"/>
      <c r="Y7" s="51"/>
      <c r="Z7" s="51"/>
      <c r="AA7" s="50"/>
      <c r="AB7" s="51"/>
      <c r="AC7" s="167"/>
      <c r="AD7" s="51"/>
      <c r="AE7" s="50"/>
      <c r="AF7" s="51"/>
      <c r="AG7" s="173" t="s">
        <v>110</v>
      </c>
      <c r="AH7" s="51"/>
      <c r="AI7" s="50"/>
      <c r="AJ7" s="100"/>
      <c r="AK7" s="108"/>
      <c r="AL7" s="86"/>
      <c r="AM7" s="74"/>
      <c r="AN7" s="53"/>
      <c r="AO7" s="55"/>
      <c r="AP7" s="53"/>
      <c r="AQ7" s="53"/>
      <c r="AR7" s="53"/>
      <c r="AS7" s="55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5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</row>
    <row r="8" spans="1:86" ht="14.45" x14ac:dyDescent="0.3">
      <c r="A8" s="226"/>
      <c r="B8" s="63"/>
      <c r="C8" s="218"/>
      <c r="D8" s="218"/>
      <c r="E8" s="68"/>
      <c r="F8" s="80"/>
      <c r="G8" s="89"/>
      <c r="H8" s="50"/>
      <c r="I8" s="50"/>
      <c r="J8" s="50"/>
      <c r="K8" s="50"/>
      <c r="L8" s="50"/>
      <c r="M8" s="50"/>
      <c r="N8" s="50"/>
      <c r="O8" s="167"/>
      <c r="P8" s="50"/>
      <c r="Q8" s="50"/>
      <c r="R8" s="50"/>
      <c r="S8" s="172"/>
      <c r="T8" s="90"/>
      <c r="U8" s="99"/>
      <c r="V8" s="51"/>
      <c r="W8" s="50"/>
      <c r="X8" s="51"/>
      <c r="Y8" s="51"/>
      <c r="Z8" s="51"/>
      <c r="AA8" s="50"/>
      <c r="AB8" s="51"/>
      <c r="AC8" s="167"/>
      <c r="AD8" s="51"/>
      <c r="AE8" s="50"/>
      <c r="AF8" s="51"/>
      <c r="AG8" s="172"/>
      <c r="AH8" s="51"/>
      <c r="AI8" s="50"/>
      <c r="AJ8" s="100"/>
      <c r="AK8" s="108"/>
      <c r="AL8" s="86"/>
      <c r="AM8" s="74"/>
      <c r="AN8" s="53"/>
      <c r="AO8" s="53"/>
      <c r="AP8" s="55"/>
      <c r="AQ8" s="53"/>
      <c r="AR8" s="55"/>
      <c r="AS8" s="55"/>
      <c r="AT8" s="55"/>
      <c r="AU8" s="55"/>
      <c r="AV8" s="55"/>
      <c r="AW8" s="53"/>
      <c r="AX8" s="53"/>
      <c r="AY8" s="55"/>
      <c r="AZ8" s="53"/>
      <c r="BA8" s="55"/>
      <c r="BB8" s="53"/>
      <c r="BC8" s="53"/>
      <c r="BD8" s="53"/>
      <c r="BE8" s="53"/>
      <c r="BF8" s="53"/>
      <c r="BG8" s="53"/>
      <c r="BH8" s="53"/>
      <c r="BI8" s="53"/>
      <c r="BJ8" s="55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</row>
    <row r="9" spans="1:86" ht="14.45" x14ac:dyDescent="0.3">
      <c r="A9" s="226"/>
      <c r="B9" s="63"/>
      <c r="C9" s="218"/>
      <c r="D9" s="218"/>
      <c r="E9" s="68"/>
      <c r="F9" s="80"/>
      <c r="G9" s="89"/>
      <c r="H9" s="50"/>
      <c r="I9" s="50"/>
      <c r="J9" s="50"/>
      <c r="K9" s="50"/>
      <c r="L9" s="50"/>
      <c r="M9" s="50"/>
      <c r="N9" s="50"/>
      <c r="O9" s="167"/>
      <c r="P9" s="50"/>
      <c r="Q9" s="50"/>
      <c r="R9" s="50"/>
      <c r="S9" s="172"/>
      <c r="T9" s="90"/>
      <c r="U9" s="99"/>
      <c r="V9" s="51"/>
      <c r="W9" s="50"/>
      <c r="X9" s="51"/>
      <c r="Y9" s="51"/>
      <c r="Z9" s="51"/>
      <c r="AA9" s="50"/>
      <c r="AB9" s="51"/>
      <c r="AC9" s="167"/>
      <c r="AD9" s="51"/>
      <c r="AE9" s="50"/>
      <c r="AF9" s="51"/>
      <c r="AG9" s="172"/>
      <c r="AH9" s="51"/>
      <c r="AI9" s="50"/>
      <c r="AJ9" s="100"/>
      <c r="AK9" s="108"/>
      <c r="AL9" s="86"/>
      <c r="AM9" s="74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</row>
    <row r="10" spans="1:86" ht="14.45" x14ac:dyDescent="0.3">
      <c r="A10" s="226"/>
      <c r="B10" s="63"/>
      <c r="C10" s="218"/>
      <c r="D10" s="218"/>
      <c r="E10" s="70"/>
      <c r="F10" s="81"/>
      <c r="G10" s="89"/>
      <c r="H10" s="50"/>
      <c r="I10" s="50"/>
      <c r="J10" s="50"/>
      <c r="K10" s="50"/>
      <c r="L10" s="50"/>
      <c r="M10" s="50"/>
      <c r="N10" s="50"/>
      <c r="O10" s="167"/>
      <c r="P10" s="50"/>
      <c r="Q10" s="50"/>
      <c r="R10" s="50"/>
      <c r="S10" s="172"/>
      <c r="T10" s="90"/>
      <c r="U10" s="101"/>
      <c r="V10" s="57"/>
      <c r="W10" s="50"/>
      <c r="X10" s="57"/>
      <c r="Y10" s="57"/>
      <c r="Z10" s="57"/>
      <c r="AA10" s="50"/>
      <c r="AB10" s="57"/>
      <c r="AC10" s="167"/>
      <c r="AD10" s="57"/>
      <c r="AE10" s="50"/>
      <c r="AF10" s="57"/>
      <c r="AG10" s="172"/>
      <c r="AH10" s="57"/>
      <c r="AI10" s="50"/>
      <c r="AJ10" s="102"/>
      <c r="AK10" s="109"/>
      <c r="AL10" s="87"/>
      <c r="AM10" s="75"/>
    </row>
    <row r="11" spans="1:86" ht="14.45" x14ac:dyDescent="0.3">
      <c r="A11" s="226"/>
      <c r="B11" s="63"/>
      <c r="C11" s="218"/>
      <c r="D11" s="218"/>
      <c r="E11" s="70"/>
      <c r="F11" s="81"/>
      <c r="G11" s="89"/>
      <c r="H11" s="50"/>
      <c r="I11" s="50"/>
      <c r="J11" s="50"/>
      <c r="K11" s="50"/>
      <c r="L11" s="50"/>
      <c r="M11" s="50"/>
      <c r="N11" s="50"/>
      <c r="O11" s="167"/>
      <c r="P11" s="50"/>
      <c r="Q11" s="50"/>
      <c r="R11" s="50"/>
      <c r="S11" s="172"/>
      <c r="T11" s="90"/>
      <c r="U11" s="101"/>
      <c r="V11" s="57"/>
      <c r="W11" s="50"/>
      <c r="X11" s="57"/>
      <c r="Y11" s="57"/>
      <c r="Z11" s="57"/>
      <c r="AA11" s="50"/>
      <c r="AB11" s="57"/>
      <c r="AC11" s="167"/>
      <c r="AD11" s="57"/>
      <c r="AE11" s="50"/>
      <c r="AF11" s="57"/>
      <c r="AG11" s="172"/>
      <c r="AH11" s="57"/>
      <c r="AI11" s="50"/>
      <c r="AJ11" s="102"/>
      <c r="AK11" s="109"/>
      <c r="AL11" s="87"/>
      <c r="AM11" s="75"/>
    </row>
    <row r="12" spans="1:86" ht="14.45" x14ac:dyDescent="0.3">
      <c r="A12" s="226"/>
      <c r="B12" s="63"/>
      <c r="C12" s="218"/>
      <c r="D12" s="218"/>
      <c r="E12" s="70"/>
      <c r="F12" s="81"/>
      <c r="G12" s="89"/>
      <c r="H12" s="50"/>
      <c r="I12" s="50"/>
      <c r="J12" s="50"/>
      <c r="K12" s="50"/>
      <c r="L12" s="50"/>
      <c r="M12" s="50"/>
      <c r="N12" s="50"/>
      <c r="O12" s="167"/>
      <c r="P12" s="50"/>
      <c r="Q12" s="50"/>
      <c r="R12" s="50"/>
      <c r="S12" s="172"/>
      <c r="T12" s="90"/>
      <c r="U12" s="101"/>
      <c r="V12" s="57"/>
      <c r="W12" s="50"/>
      <c r="X12" s="57"/>
      <c r="Y12" s="57"/>
      <c r="Z12" s="57"/>
      <c r="AA12" s="50"/>
      <c r="AB12" s="57"/>
      <c r="AC12" s="167"/>
      <c r="AD12" s="57"/>
      <c r="AE12" s="50"/>
      <c r="AF12" s="57"/>
      <c r="AG12" s="172"/>
      <c r="AH12" s="57"/>
      <c r="AI12" s="50"/>
      <c r="AJ12" s="102"/>
      <c r="AK12" s="109"/>
      <c r="AL12" s="87"/>
      <c r="AM12" s="75"/>
    </row>
    <row r="13" spans="1:86" ht="14.45" x14ac:dyDescent="0.3">
      <c r="A13" s="226"/>
      <c r="B13" s="63"/>
      <c r="C13" s="218"/>
      <c r="D13" s="218"/>
      <c r="E13" s="70"/>
      <c r="F13" s="81"/>
      <c r="G13" s="89"/>
      <c r="H13" s="50"/>
      <c r="I13" s="50"/>
      <c r="J13" s="50"/>
      <c r="K13" s="50"/>
      <c r="L13" s="50"/>
      <c r="M13" s="50"/>
      <c r="N13" s="50"/>
      <c r="O13" s="167"/>
      <c r="P13" s="50"/>
      <c r="Q13" s="50"/>
      <c r="R13" s="50"/>
      <c r="S13" s="172"/>
      <c r="T13" s="90"/>
      <c r="U13" s="101"/>
      <c r="V13" s="57"/>
      <c r="W13" s="50"/>
      <c r="X13" s="57"/>
      <c r="Y13" s="57"/>
      <c r="Z13" s="57"/>
      <c r="AA13" s="50"/>
      <c r="AB13" s="57"/>
      <c r="AC13" s="167"/>
      <c r="AD13" s="57"/>
      <c r="AE13" s="50"/>
      <c r="AF13" s="57"/>
      <c r="AG13" s="172"/>
      <c r="AH13" s="57"/>
      <c r="AI13" s="50"/>
      <c r="AJ13" s="102"/>
      <c r="AK13" s="109"/>
      <c r="AL13" s="87"/>
      <c r="AM13" s="75"/>
    </row>
    <row r="14" spans="1:86" ht="14.45" x14ac:dyDescent="0.3">
      <c r="A14" s="226"/>
      <c r="B14" s="63"/>
      <c r="C14" s="218"/>
      <c r="D14" s="218"/>
      <c r="E14" s="70"/>
      <c r="F14" s="81"/>
      <c r="G14" s="89"/>
      <c r="H14" s="50"/>
      <c r="I14" s="50"/>
      <c r="J14" s="50"/>
      <c r="K14" s="50"/>
      <c r="L14" s="50"/>
      <c r="M14" s="50"/>
      <c r="N14" s="50"/>
      <c r="O14" s="167"/>
      <c r="P14" s="50"/>
      <c r="Q14" s="50"/>
      <c r="R14" s="50"/>
      <c r="S14" s="172"/>
      <c r="T14" s="90"/>
      <c r="U14" s="101"/>
      <c r="V14" s="57"/>
      <c r="W14" s="50"/>
      <c r="X14" s="57"/>
      <c r="Y14" s="57"/>
      <c r="Z14" s="57"/>
      <c r="AA14" s="50"/>
      <c r="AB14" s="57"/>
      <c r="AC14" s="167"/>
      <c r="AD14" s="57"/>
      <c r="AE14" s="50"/>
      <c r="AF14" s="57"/>
      <c r="AG14" s="172"/>
      <c r="AH14" s="57"/>
      <c r="AI14" s="50"/>
      <c r="AJ14" s="102"/>
      <c r="AK14" s="109"/>
      <c r="AL14" s="87"/>
      <c r="AM14" s="75"/>
    </row>
    <row r="15" spans="1:86" ht="14.45" x14ac:dyDescent="0.3">
      <c r="A15" s="226"/>
      <c r="B15" s="63"/>
      <c r="C15" s="218"/>
      <c r="D15" s="218"/>
      <c r="E15" s="70"/>
      <c r="F15" s="81"/>
      <c r="G15" s="89"/>
      <c r="H15" s="50"/>
      <c r="I15" s="50"/>
      <c r="J15" s="50"/>
      <c r="K15" s="50"/>
      <c r="L15" s="50"/>
      <c r="M15" s="50"/>
      <c r="N15" s="50"/>
      <c r="O15" s="167"/>
      <c r="P15" s="50"/>
      <c r="Q15" s="50"/>
      <c r="R15" s="50"/>
      <c r="S15" s="172"/>
      <c r="T15" s="90"/>
      <c r="U15" s="101"/>
      <c r="V15" s="57"/>
      <c r="W15" s="50"/>
      <c r="X15" s="57"/>
      <c r="Y15" s="57"/>
      <c r="Z15" s="57"/>
      <c r="AA15" s="50"/>
      <c r="AB15" s="57"/>
      <c r="AC15" s="167"/>
      <c r="AD15" s="57"/>
      <c r="AE15" s="50"/>
      <c r="AF15" s="57"/>
      <c r="AG15" s="172"/>
      <c r="AH15" s="57"/>
      <c r="AI15" s="50"/>
      <c r="AJ15" s="102"/>
      <c r="AK15" s="109"/>
      <c r="AL15" s="87"/>
      <c r="AM15" s="75"/>
    </row>
    <row r="16" spans="1:86" x14ac:dyDescent="0.25">
      <c r="A16" s="226"/>
      <c r="B16" s="63"/>
      <c r="C16" s="218"/>
      <c r="D16" s="218"/>
      <c r="E16" s="70"/>
      <c r="F16" s="81"/>
      <c r="G16" s="89"/>
      <c r="H16" s="50"/>
      <c r="I16" s="50"/>
      <c r="J16" s="50"/>
      <c r="K16" s="50"/>
      <c r="L16" s="50"/>
      <c r="M16" s="50"/>
      <c r="N16" s="50"/>
      <c r="O16" s="167"/>
      <c r="P16" s="50"/>
      <c r="Q16" s="50"/>
      <c r="R16" s="50"/>
      <c r="S16" s="172"/>
      <c r="T16" s="90"/>
      <c r="U16" s="101"/>
      <c r="V16" s="57"/>
      <c r="W16" s="50"/>
      <c r="X16" s="57"/>
      <c r="Y16" s="57"/>
      <c r="Z16" s="57"/>
      <c r="AA16" s="50"/>
      <c r="AB16" s="57"/>
      <c r="AC16" s="167"/>
      <c r="AD16" s="57"/>
      <c r="AE16" s="50"/>
      <c r="AF16" s="57"/>
      <c r="AG16" s="172"/>
      <c r="AH16" s="57"/>
      <c r="AI16" s="50"/>
      <c r="AJ16" s="102"/>
      <c r="AK16" s="109"/>
      <c r="AL16" s="87"/>
      <c r="AM16" s="75"/>
    </row>
    <row r="17" spans="1:86" x14ac:dyDescent="0.25">
      <c r="A17" s="226"/>
      <c r="B17" s="63"/>
      <c r="C17" s="218"/>
      <c r="D17" s="218"/>
      <c r="E17" s="70"/>
      <c r="F17" s="81"/>
      <c r="G17" s="89"/>
      <c r="H17" s="50"/>
      <c r="I17" s="50"/>
      <c r="J17" s="50"/>
      <c r="K17" s="50"/>
      <c r="L17" s="50"/>
      <c r="M17" s="50"/>
      <c r="N17" s="50"/>
      <c r="O17" s="167"/>
      <c r="P17" s="50"/>
      <c r="Q17" s="50"/>
      <c r="R17" s="50"/>
      <c r="S17" s="172"/>
      <c r="T17" s="90"/>
      <c r="U17" s="101"/>
      <c r="V17" s="57"/>
      <c r="W17" s="50"/>
      <c r="X17" s="57"/>
      <c r="Y17" s="57"/>
      <c r="Z17" s="57"/>
      <c r="AA17" s="50"/>
      <c r="AB17" s="57"/>
      <c r="AC17" s="167"/>
      <c r="AD17" s="57"/>
      <c r="AE17" s="50"/>
      <c r="AF17" s="57"/>
      <c r="AG17" s="172"/>
      <c r="AH17" s="57"/>
      <c r="AI17" s="50"/>
      <c r="AJ17" s="102"/>
      <c r="AK17" s="109"/>
      <c r="AL17" s="87"/>
      <c r="AM17" s="75"/>
    </row>
    <row r="18" spans="1:86" x14ac:dyDescent="0.25">
      <c r="A18" s="226"/>
      <c r="B18" s="63"/>
      <c r="C18" s="218"/>
      <c r="D18" s="218"/>
      <c r="E18" s="70"/>
      <c r="F18" s="81"/>
      <c r="G18" s="89"/>
      <c r="H18" s="50"/>
      <c r="I18" s="50"/>
      <c r="J18" s="50"/>
      <c r="K18" s="50"/>
      <c r="L18" s="50"/>
      <c r="M18" s="50"/>
      <c r="N18" s="50"/>
      <c r="O18" s="167"/>
      <c r="P18" s="50"/>
      <c r="Q18" s="50"/>
      <c r="R18" s="50"/>
      <c r="S18" s="172"/>
      <c r="T18" s="90"/>
      <c r="U18" s="101"/>
      <c r="V18" s="57"/>
      <c r="W18" s="50"/>
      <c r="X18" s="57"/>
      <c r="Y18" s="57"/>
      <c r="Z18" s="57"/>
      <c r="AA18" s="50"/>
      <c r="AB18" s="57"/>
      <c r="AC18" s="167"/>
      <c r="AD18" s="57"/>
      <c r="AE18" s="50"/>
      <c r="AF18" s="57"/>
      <c r="AG18" s="172"/>
      <c r="AH18" s="57"/>
      <c r="AI18" s="50"/>
      <c r="AJ18" s="102"/>
      <c r="AK18" s="109"/>
      <c r="AL18" s="87"/>
      <c r="AM18" s="75"/>
    </row>
    <row r="19" spans="1:86" x14ac:dyDescent="0.25">
      <c r="A19" s="226"/>
      <c r="B19" s="63"/>
      <c r="C19" s="218"/>
      <c r="D19" s="218"/>
      <c r="E19" s="70"/>
      <c r="F19" s="81"/>
      <c r="G19" s="89"/>
      <c r="H19" s="50"/>
      <c r="I19" s="50"/>
      <c r="J19" s="50"/>
      <c r="K19" s="50"/>
      <c r="L19" s="50"/>
      <c r="M19" s="50"/>
      <c r="N19" s="50"/>
      <c r="O19" s="167"/>
      <c r="P19" s="50"/>
      <c r="Q19" s="50"/>
      <c r="R19" s="50"/>
      <c r="S19" s="172"/>
      <c r="T19" s="90"/>
      <c r="U19" s="101"/>
      <c r="V19" s="57"/>
      <c r="W19" s="50"/>
      <c r="X19" s="57"/>
      <c r="Y19" s="57"/>
      <c r="Z19" s="57"/>
      <c r="AA19" s="50"/>
      <c r="AB19" s="57"/>
      <c r="AC19" s="167"/>
      <c r="AD19" s="57"/>
      <c r="AE19" s="50"/>
      <c r="AF19" s="57"/>
      <c r="AG19" s="172"/>
      <c r="AH19" s="57"/>
      <c r="AI19" s="50"/>
      <c r="AJ19" s="102"/>
      <c r="AK19" s="109"/>
      <c r="AL19" s="87"/>
      <c r="AM19" s="75"/>
    </row>
    <row r="20" spans="1:86" x14ac:dyDescent="0.25">
      <c r="A20" s="226"/>
      <c r="B20" s="63"/>
      <c r="C20" s="218"/>
      <c r="D20" s="218"/>
      <c r="E20" s="70"/>
      <c r="F20" s="81"/>
      <c r="G20" s="89"/>
      <c r="H20" s="50"/>
      <c r="I20" s="50"/>
      <c r="J20" s="50"/>
      <c r="K20" s="50"/>
      <c r="L20" s="50"/>
      <c r="M20" s="50"/>
      <c r="N20" s="50"/>
      <c r="O20" s="167"/>
      <c r="P20" s="50"/>
      <c r="Q20" s="50"/>
      <c r="R20" s="50"/>
      <c r="S20" s="172"/>
      <c r="T20" s="90"/>
      <c r="U20" s="101"/>
      <c r="V20" s="57"/>
      <c r="W20" s="50"/>
      <c r="X20" s="57"/>
      <c r="Y20" s="57"/>
      <c r="Z20" s="57"/>
      <c r="AA20" s="50"/>
      <c r="AB20" s="57"/>
      <c r="AC20" s="167"/>
      <c r="AD20" s="57"/>
      <c r="AE20" s="50"/>
      <c r="AF20" s="57"/>
      <c r="AG20" s="172"/>
      <c r="AH20" s="57"/>
      <c r="AI20" s="50"/>
      <c r="AJ20" s="102"/>
      <c r="AK20" s="109"/>
      <c r="AL20" s="87"/>
      <c r="AM20" s="75"/>
    </row>
    <row r="21" spans="1:86" x14ac:dyDescent="0.25">
      <c r="A21" s="226"/>
      <c r="B21" s="63"/>
      <c r="C21" s="218"/>
      <c r="D21" s="218"/>
      <c r="E21" s="70"/>
      <c r="F21" s="81"/>
      <c r="G21" s="89"/>
      <c r="H21" s="50"/>
      <c r="I21" s="50"/>
      <c r="J21" s="50"/>
      <c r="K21" s="50"/>
      <c r="L21" s="50"/>
      <c r="M21" s="50"/>
      <c r="N21" s="50"/>
      <c r="O21" s="167"/>
      <c r="P21" s="50"/>
      <c r="Q21" s="50"/>
      <c r="R21" s="50"/>
      <c r="S21" s="172"/>
      <c r="T21" s="90"/>
      <c r="U21" s="101"/>
      <c r="V21" s="57"/>
      <c r="W21" s="50"/>
      <c r="X21" s="57"/>
      <c r="Y21" s="57"/>
      <c r="Z21" s="57"/>
      <c r="AA21" s="50"/>
      <c r="AB21" s="57"/>
      <c r="AC21" s="167"/>
      <c r="AD21" s="57"/>
      <c r="AE21" s="50"/>
      <c r="AF21" s="57"/>
      <c r="AG21" s="172"/>
      <c r="AH21" s="57"/>
      <c r="AI21" s="50"/>
      <c r="AJ21" s="102"/>
      <c r="AK21" s="109"/>
      <c r="AL21" s="87"/>
      <c r="AM21" s="75"/>
    </row>
    <row r="22" spans="1:86" x14ac:dyDescent="0.25">
      <c r="A22" s="226"/>
      <c r="B22" s="63"/>
      <c r="C22" s="218"/>
      <c r="D22" s="218"/>
      <c r="E22" s="70"/>
      <c r="F22" s="81"/>
      <c r="G22" s="89"/>
      <c r="H22" s="50"/>
      <c r="I22" s="50"/>
      <c r="J22" s="50"/>
      <c r="K22" s="50"/>
      <c r="L22" s="50"/>
      <c r="M22" s="50"/>
      <c r="N22" s="50"/>
      <c r="O22" s="167"/>
      <c r="P22" s="50"/>
      <c r="Q22" s="50"/>
      <c r="R22" s="50"/>
      <c r="S22" s="172"/>
      <c r="T22" s="90"/>
      <c r="U22" s="101"/>
      <c r="V22" s="57"/>
      <c r="W22" s="50"/>
      <c r="X22" s="57"/>
      <c r="Y22" s="57"/>
      <c r="Z22" s="57"/>
      <c r="AA22" s="50"/>
      <c r="AB22" s="57"/>
      <c r="AC22" s="167"/>
      <c r="AD22" s="57"/>
      <c r="AE22" s="50"/>
      <c r="AF22" s="57"/>
      <c r="AG22" s="172"/>
      <c r="AH22" s="57"/>
      <c r="AI22" s="50"/>
      <c r="AJ22" s="102"/>
      <c r="AK22" s="109"/>
      <c r="AL22" s="87"/>
      <c r="AM22" s="75"/>
    </row>
    <row r="23" spans="1:86" x14ac:dyDescent="0.25">
      <c r="A23" s="226"/>
      <c r="B23" s="63"/>
      <c r="C23" s="218"/>
      <c r="D23" s="218"/>
      <c r="E23" s="70"/>
      <c r="F23" s="81"/>
      <c r="G23" s="89"/>
      <c r="H23" s="50"/>
      <c r="I23" s="50"/>
      <c r="J23" s="50"/>
      <c r="K23" s="50"/>
      <c r="L23" s="50"/>
      <c r="M23" s="50"/>
      <c r="N23" s="50"/>
      <c r="O23" s="167"/>
      <c r="P23" s="50"/>
      <c r="Q23" s="50"/>
      <c r="R23" s="50"/>
      <c r="S23" s="172"/>
      <c r="T23" s="90"/>
      <c r="U23" s="101"/>
      <c r="V23" s="57"/>
      <c r="W23" s="50"/>
      <c r="X23" s="57"/>
      <c r="Y23" s="57"/>
      <c r="Z23" s="57"/>
      <c r="AA23" s="50"/>
      <c r="AB23" s="57"/>
      <c r="AC23" s="167"/>
      <c r="AD23" s="57"/>
      <c r="AE23" s="50"/>
      <c r="AF23" s="57"/>
      <c r="AG23" s="172"/>
      <c r="AH23" s="57"/>
      <c r="AI23" s="50"/>
      <c r="AJ23" s="102"/>
      <c r="AK23" s="109"/>
      <c r="AL23" s="87"/>
      <c r="AM23" s="75"/>
    </row>
    <row r="24" spans="1:86" x14ac:dyDescent="0.25">
      <c r="A24" s="224"/>
      <c r="B24" s="64"/>
      <c r="C24" s="219"/>
      <c r="D24" s="219"/>
      <c r="E24" s="68"/>
      <c r="F24" s="80"/>
      <c r="G24" s="89"/>
      <c r="H24" s="50"/>
      <c r="I24" s="50"/>
      <c r="J24" s="50"/>
      <c r="K24" s="50"/>
      <c r="L24" s="50"/>
      <c r="M24" s="50"/>
      <c r="N24" s="50"/>
      <c r="O24" s="167"/>
      <c r="P24" s="50"/>
      <c r="Q24" s="50"/>
      <c r="R24" s="50"/>
      <c r="S24" s="172"/>
      <c r="T24" s="90"/>
      <c r="U24" s="99"/>
      <c r="V24" s="51"/>
      <c r="W24" s="50"/>
      <c r="X24" s="51"/>
      <c r="Y24" s="51"/>
      <c r="Z24" s="51"/>
      <c r="AA24" s="50"/>
      <c r="AB24" s="51"/>
      <c r="AC24" s="167"/>
      <c r="AD24" s="51"/>
      <c r="AE24" s="50"/>
      <c r="AF24" s="51"/>
      <c r="AG24" s="172"/>
      <c r="AH24" s="51"/>
      <c r="AI24" s="50"/>
      <c r="AJ24" s="100"/>
      <c r="AK24" s="108"/>
      <c r="AL24" s="86"/>
      <c r="AM24" s="74"/>
      <c r="AN24" s="53"/>
      <c r="AO24" s="53"/>
      <c r="AP24" s="53"/>
      <c r="AQ24" s="53"/>
      <c r="AR24" s="53"/>
      <c r="AS24" s="55"/>
      <c r="AT24" s="53"/>
      <c r="AU24" s="55"/>
      <c r="AV24" s="53"/>
      <c r="AW24" s="53"/>
      <c r="AX24" s="53"/>
      <c r="AY24" s="53"/>
      <c r="AZ24" s="53"/>
      <c r="BA24" s="55"/>
      <c r="BB24" s="53"/>
      <c r="BC24" s="53"/>
      <c r="BD24" s="53"/>
      <c r="BE24" s="53"/>
      <c r="BF24" s="53"/>
      <c r="BG24" s="53"/>
      <c r="BH24" s="53"/>
      <c r="BI24" s="53"/>
      <c r="BJ24" s="55"/>
      <c r="BK24" s="53"/>
      <c r="BL24" s="53"/>
      <c r="BM24" s="55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</row>
    <row r="25" spans="1:86" x14ac:dyDescent="0.25">
      <c r="A25" s="226"/>
      <c r="B25" s="63"/>
      <c r="C25" s="218"/>
      <c r="D25" s="218"/>
      <c r="E25" s="70"/>
      <c r="F25" s="81"/>
      <c r="G25" s="89"/>
      <c r="H25" s="50"/>
      <c r="I25" s="50"/>
      <c r="J25" s="50"/>
      <c r="K25" s="50"/>
      <c r="L25" s="50"/>
      <c r="M25" s="50"/>
      <c r="N25" s="50"/>
      <c r="O25" s="167"/>
      <c r="P25" s="50"/>
      <c r="Q25" s="50"/>
      <c r="R25" s="50"/>
      <c r="S25" s="172"/>
      <c r="T25" s="90"/>
      <c r="U25" s="101"/>
      <c r="V25" s="57"/>
      <c r="W25" s="50"/>
      <c r="X25" s="57"/>
      <c r="Y25" s="57"/>
      <c r="Z25" s="57"/>
      <c r="AA25" s="50"/>
      <c r="AB25" s="57"/>
      <c r="AC25" s="167"/>
      <c r="AD25" s="57"/>
      <c r="AE25" s="50"/>
      <c r="AF25" s="57"/>
      <c r="AG25" s="172"/>
      <c r="AH25" s="57"/>
      <c r="AI25" s="50"/>
      <c r="AJ25" s="102"/>
      <c r="AK25" s="109"/>
      <c r="AL25" s="87"/>
      <c r="AM25" s="75"/>
    </row>
    <row r="26" spans="1:86" x14ac:dyDescent="0.25">
      <c r="A26" s="226"/>
      <c r="B26" s="63"/>
      <c r="C26" s="218"/>
      <c r="D26" s="218"/>
      <c r="E26" s="70"/>
      <c r="F26" s="81"/>
      <c r="G26" s="89"/>
      <c r="H26" s="50"/>
      <c r="I26" s="50"/>
      <c r="J26" s="50"/>
      <c r="K26" s="50"/>
      <c r="L26" s="50"/>
      <c r="M26" s="50"/>
      <c r="N26" s="50"/>
      <c r="O26" s="167"/>
      <c r="P26" s="50"/>
      <c r="Q26" s="50"/>
      <c r="R26" s="50"/>
      <c r="S26" s="172"/>
      <c r="T26" s="90"/>
      <c r="U26" s="101"/>
      <c r="V26" s="57"/>
      <c r="W26" s="50"/>
      <c r="X26" s="57"/>
      <c r="Y26" s="57"/>
      <c r="Z26" s="57"/>
      <c r="AA26" s="50"/>
      <c r="AB26" s="57"/>
      <c r="AC26" s="167"/>
      <c r="AD26" s="57"/>
      <c r="AE26" s="50"/>
      <c r="AF26" s="57"/>
      <c r="AG26" s="172"/>
      <c r="AH26" s="57"/>
      <c r="AI26" s="50"/>
      <c r="AJ26" s="102"/>
      <c r="AK26" s="109"/>
      <c r="AL26" s="87"/>
      <c r="AM26" s="75"/>
    </row>
    <row r="27" spans="1:86" x14ac:dyDescent="0.25">
      <c r="A27" s="226"/>
      <c r="B27" s="63"/>
      <c r="C27" s="218"/>
      <c r="D27" s="218"/>
      <c r="E27" s="56"/>
      <c r="F27" s="82"/>
      <c r="G27" s="89"/>
      <c r="H27" s="50"/>
      <c r="I27" s="50"/>
      <c r="J27" s="50"/>
      <c r="K27" s="50"/>
      <c r="L27" s="50"/>
      <c r="M27" s="50"/>
      <c r="N27" s="50"/>
      <c r="O27" s="167"/>
      <c r="P27" s="50"/>
      <c r="Q27" s="50"/>
      <c r="R27" s="50"/>
      <c r="S27" s="172"/>
      <c r="T27" s="90"/>
      <c r="U27" s="99"/>
      <c r="V27" s="51"/>
      <c r="W27" s="50"/>
      <c r="X27" s="51"/>
      <c r="Y27" s="51"/>
      <c r="Z27" s="51"/>
      <c r="AA27" s="50"/>
      <c r="AB27" s="51"/>
      <c r="AC27" s="167"/>
      <c r="AD27" s="51"/>
      <c r="AE27" s="50"/>
      <c r="AF27" s="51"/>
      <c r="AG27" s="172"/>
      <c r="AH27" s="51"/>
      <c r="AI27" s="50"/>
      <c r="AJ27" s="100"/>
      <c r="AK27" s="108"/>
      <c r="AL27" s="86"/>
      <c r="AM27" s="75"/>
    </row>
    <row r="28" spans="1:86" x14ac:dyDescent="0.25">
      <c r="A28" s="224"/>
      <c r="B28" s="64"/>
      <c r="C28" s="219"/>
      <c r="D28" s="219"/>
      <c r="E28" s="58"/>
      <c r="F28" s="79"/>
      <c r="G28" s="89"/>
      <c r="H28" s="50"/>
      <c r="I28" s="50"/>
      <c r="J28" s="50"/>
      <c r="K28" s="50"/>
      <c r="L28" s="50"/>
      <c r="M28" s="50"/>
      <c r="N28" s="50"/>
      <c r="O28" s="167"/>
      <c r="P28" s="50"/>
      <c r="Q28" s="50"/>
      <c r="R28" s="50"/>
      <c r="S28" s="172"/>
      <c r="T28" s="90"/>
      <c r="U28" s="99"/>
      <c r="V28" s="51"/>
      <c r="W28" s="50"/>
      <c r="X28" s="51"/>
      <c r="Y28" s="51"/>
      <c r="Z28" s="51"/>
      <c r="AA28" s="50"/>
      <c r="AB28" s="51"/>
      <c r="AC28" s="167"/>
      <c r="AD28" s="51"/>
      <c r="AE28" s="50"/>
      <c r="AF28" s="51"/>
      <c r="AG28" s="172"/>
      <c r="AH28" s="51"/>
      <c r="AI28" s="50"/>
      <c r="AJ28" s="100"/>
      <c r="AK28" s="109"/>
      <c r="AL28" s="86"/>
      <c r="AM28" s="75"/>
    </row>
    <row r="29" spans="1:86" x14ac:dyDescent="0.25">
      <c r="A29" s="226"/>
      <c r="B29" s="63"/>
      <c r="C29" s="218"/>
      <c r="D29" s="218"/>
      <c r="E29" s="70"/>
      <c r="F29" s="81"/>
      <c r="G29" s="89"/>
      <c r="H29" s="50"/>
      <c r="I29" s="50"/>
      <c r="J29" s="50"/>
      <c r="K29" s="50"/>
      <c r="L29" s="50"/>
      <c r="M29" s="50"/>
      <c r="N29" s="50"/>
      <c r="O29" s="167"/>
      <c r="P29" s="50"/>
      <c r="Q29" s="50"/>
      <c r="R29" s="50"/>
      <c r="S29" s="172"/>
      <c r="T29" s="90"/>
      <c r="U29" s="101"/>
      <c r="V29" s="57"/>
      <c r="W29" s="50"/>
      <c r="X29" s="57"/>
      <c r="Y29" s="57"/>
      <c r="Z29" s="57"/>
      <c r="AA29" s="50"/>
      <c r="AB29" s="57"/>
      <c r="AC29" s="167"/>
      <c r="AD29" s="57"/>
      <c r="AE29" s="50"/>
      <c r="AF29" s="57"/>
      <c r="AG29" s="172"/>
      <c r="AH29" s="57"/>
      <c r="AI29" s="50"/>
      <c r="AJ29" s="102"/>
      <c r="AK29" s="109"/>
      <c r="AL29" s="87"/>
      <c r="AM29" s="75"/>
    </row>
    <row r="30" spans="1:86" x14ac:dyDescent="0.25">
      <c r="A30" s="226"/>
      <c r="B30" s="63"/>
      <c r="C30" s="218"/>
      <c r="D30" s="218"/>
      <c r="E30" s="68"/>
      <c r="F30" s="80"/>
      <c r="G30" s="89"/>
      <c r="H30" s="50"/>
      <c r="I30" s="50"/>
      <c r="J30" s="50"/>
      <c r="K30" s="50"/>
      <c r="L30" s="50"/>
      <c r="M30" s="50"/>
      <c r="N30" s="50"/>
      <c r="O30" s="167"/>
      <c r="P30" s="50"/>
      <c r="Q30" s="50"/>
      <c r="R30" s="50"/>
      <c r="S30" s="172"/>
      <c r="T30" s="90"/>
      <c r="U30" s="99"/>
      <c r="V30" s="51"/>
      <c r="W30" s="50"/>
      <c r="X30" s="51"/>
      <c r="Y30" s="51"/>
      <c r="Z30" s="51"/>
      <c r="AA30" s="50"/>
      <c r="AB30" s="51"/>
      <c r="AC30" s="167"/>
      <c r="AD30" s="51"/>
      <c r="AE30" s="50"/>
      <c r="AF30" s="51"/>
      <c r="AG30" s="172"/>
      <c r="AH30" s="51"/>
      <c r="AI30" s="50"/>
      <c r="AJ30" s="100"/>
      <c r="AK30" s="108" t="s">
        <v>110</v>
      </c>
      <c r="AL30" s="86"/>
      <c r="AM30" s="75"/>
    </row>
    <row r="31" spans="1:86" x14ac:dyDescent="0.25">
      <c r="A31" s="226"/>
      <c r="B31" s="63"/>
      <c r="C31" s="218"/>
      <c r="D31" s="218"/>
      <c r="E31" s="68"/>
      <c r="F31" s="80"/>
      <c r="G31" s="89"/>
      <c r="H31" s="50"/>
      <c r="I31" s="50"/>
      <c r="J31" s="50"/>
      <c r="K31" s="50"/>
      <c r="L31" s="50"/>
      <c r="M31" s="50"/>
      <c r="N31" s="50"/>
      <c r="O31" s="167"/>
      <c r="P31" s="50"/>
      <c r="Q31" s="50"/>
      <c r="R31" s="50"/>
      <c r="S31" s="172"/>
      <c r="T31" s="90"/>
      <c r="U31" s="99"/>
      <c r="V31" s="51"/>
      <c r="W31" s="50"/>
      <c r="X31" s="51"/>
      <c r="Y31" s="51"/>
      <c r="Z31" s="51"/>
      <c r="AA31" s="50"/>
      <c r="AB31" s="51"/>
      <c r="AC31" s="167"/>
      <c r="AD31" s="51"/>
      <c r="AE31" s="50"/>
      <c r="AF31" s="51"/>
      <c r="AG31" s="172"/>
      <c r="AH31" s="51"/>
      <c r="AI31" s="50"/>
      <c r="AJ31" s="100"/>
      <c r="AK31" s="108"/>
      <c r="AL31" s="86"/>
      <c r="AM31" s="75"/>
    </row>
    <row r="32" spans="1:86" x14ac:dyDescent="0.25">
      <c r="A32" s="226"/>
      <c r="B32" s="63"/>
      <c r="C32" s="218"/>
      <c r="D32" s="218"/>
      <c r="E32" s="68"/>
      <c r="F32" s="80"/>
      <c r="G32" s="89"/>
      <c r="H32" s="50"/>
      <c r="I32" s="50"/>
      <c r="J32" s="50"/>
      <c r="K32" s="50"/>
      <c r="L32" s="50"/>
      <c r="M32" s="50"/>
      <c r="N32" s="50"/>
      <c r="O32" s="167"/>
      <c r="P32" s="50"/>
      <c r="Q32" s="50"/>
      <c r="R32" s="50"/>
      <c r="S32" s="172"/>
      <c r="T32" s="90"/>
      <c r="U32" s="99"/>
      <c r="V32" s="51"/>
      <c r="W32" s="50"/>
      <c r="X32" s="51"/>
      <c r="Y32" s="51"/>
      <c r="Z32" s="51"/>
      <c r="AA32" s="50"/>
      <c r="AB32" s="51"/>
      <c r="AC32" s="167"/>
      <c r="AD32" s="51"/>
      <c r="AE32" s="50"/>
      <c r="AF32" s="51"/>
      <c r="AG32" s="172"/>
      <c r="AH32" s="51"/>
      <c r="AI32" s="50"/>
      <c r="AJ32" s="100"/>
      <c r="AK32" s="108"/>
      <c r="AL32" s="86"/>
      <c r="AM32" s="75"/>
    </row>
    <row r="33" spans="1:39" x14ac:dyDescent="0.25">
      <c r="A33" s="226"/>
      <c r="B33" s="63"/>
      <c r="C33" s="218"/>
      <c r="D33" s="218"/>
      <c r="E33" s="68"/>
      <c r="F33" s="80"/>
      <c r="G33" s="92"/>
      <c r="H33" s="59"/>
      <c r="I33" s="59"/>
      <c r="J33" s="59"/>
      <c r="K33" s="59"/>
      <c r="L33" s="59"/>
      <c r="M33" s="59"/>
      <c r="N33" s="59"/>
      <c r="O33" s="168"/>
      <c r="P33" s="59"/>
      <c r="Q33" s="59"/>
      <c r="R33" s="59"/>
      <c r="S33" s="174"/>
      <c r="T33" s="93"/>
      <c r="U33" s="99"/>
      <c r="V33" s="51"/>
      <c r="W33" s="59"/>
      <c r="X33" s="51"/>
      <c r="Y33" s="51"/>
      <c r="Z33" s="51"/>
      <c r="AA33" s="59"/>
      <c r="AB33" s="51"/>
      <c r="AC33" s="168"/>
      <c r="AD33" s="51"/>
      <c r="AE33" s="59"/>
      <c r="AF33" s="51"/>
      <c r="AG33" s="174"/>
      <c r="AH33" s="51"/>
      <c r="AI33" s="59"/>
      <c r="AJ33" s="100"/>
      <c r="AK33" s="108"/>
      <c r="AL33" s="86"/>
      <c r="AM33" s="75"/>
    </row>
    <row r="34" spans="1:39" x14ac:dyDescent="0.25">
      <c r="A34" s="226"/>
      <c r="B34" s="63"/>
      <c r="C34" s="218"/>
      <c r="D34" s="218"/>
      <c r="E34" s="68"/>
      <c r="F34" s="80"/>
      <c r="G34" s="92"/>
      <c r="H34" s="59"/>
      <c r="I34" s="59"/>
      <c r="J34" s="59"/>
      <c r="K34" s="59"/>
      <c r="L34" s="59"/>
      <c r="M34" s="59"/>
      <c r="N34" s="59"/>
      <c r="O34" s="168"/>
      <c r="P34" s="59"/>
      <c r="Q34" s="59"/>
      <c r="R34" s="59"/>
      <c r="S34" s="174"/>
      <c r="T34" s="93"/>
      <c r="U34" s="99"/>
      <c r="V34" s="51"/>
      <c r="W34" s="59"/>
      <c r="X34" s="51"/>
      <c r="Y34" s="51"/>
      <c r="Z34" s="51"/>
      <c r="AA34" s="59"/>
      <c r="AB34" s="51"/>
      <c r="AC34" s="168"/>
      <c r="AD34" s="51"/>
      <c r="AE34" s="59"/>
      <c r="AF34" s="51"/>
      <c r="AG34" s="174"/>
      <c r="AH34" s="51"/>
      <c r="AI34" s="59"/>
      <c r="AJ34" s="100"/>
      <c r="AK34" s="108"/>
      <c r="AL34" s="86"/>
      <c r="AM34" s="75"/>
    </row>
    <row r="35" spans="1:39" x14ac:dyDescent="0.25">
      <c r="A35" s="226"/>
      <c r="B35" s="63"/>
      <c r="C35" s="218"/>
      <c r="D35" s="218"/>
      <c r="E35" s="71"/>
      <c r="F35" s="83"/>
      <c r="G35" s="92"/>
      <c r="H35" s="59"/>
      <c r="I35" s="59"/>
      <c r="J35" s="59"/>
      <c r="K35" s="59"/>
      <c r="L35" s="59"/>
      <c r="M35" s="59"/>
      <c r="N35" s="59"/>
      <c r="O35" s="168"/>
      <c r="P35" s="59"/>
      <c r="Q35" s="59"/>
      <c r="R35" s="59"/>
      <c r="S35" s="174"/>
      <c r="T35" s="93"/>
      <c r="U35" s="99"/>
      <c r="V35" s="51"/>
      <c r="W35" s="59"/>
      <c r="X35" s="51"/>
      <c r="Y35" s="51"/>
      <c r="Z35" s="51"/>
      <c r="AA35" s="59"/>
      <c r="AB35" s="51"/>
      <c r="AC35" s="168"/>
      <c r="AD35" s="51"/>
      <c r="AE35" s="59"/>
      <c r="AF35" s="51"/>
      <c r="AG35" s="174"/>
      <c r="AH35" s="51"/>
      <c r="AI35" s="59"/>
      <c r="AJ35" s="100"/>
      <c r="AK35" s="108"/>
      <c r="AL35" s="86"/>
      <c r="AM35" s="75"/>
    </row>
    <row r="36" spans="1:39" x14ac:dyDescent="0.25">
      <c r="A36" s="226"/>
      <c r="B36" s="63"/>
      <c r="C36" s="218"/>
      <c r="D36" s="218"/>
      <c r="E36" s="71"/>
      <c r="F36" s="83"/>
      <c r="G36" s="92"/>
      <c r="H36" s="59"/>
      <c r="I36" s="59"/>
      <c r="J36" s="59"/>
      <c r="K36" s="59"/>
      <c r="L36" s="59"/>
      <c r="M36" s="59"/>
      <c r="N36" s="59"/>
      <c r="O36" s="168"/>
      <c r="P36" s="59"/>
      <c r="Q36" s="59"/>
      <c r="R36" s="59"/>
      <c r="S36" s="174"/>
      <c r="T36" s="93"/>
      <c r="U36" s="99"/>
      <c r="V36" s="51"/>
      <c r="W36" s="59"/>
      <c r="X36" s="51"/>
      <c r="Y36" s="51"/>
      <c r="Z36" s="51"/>
      <c r="AA36" s="59"/>
      <c r="AB36" s="51"/>
      <c r="AC36" s="168"/>
      <c r="AD36" s="51"/>
      <c r="AE36" s="59"/>
      <c r="AF36" s="51"/>
      <c r="AG36" s="174"/>
      <c r="AH36" s="51"/>
      <c r="AI36" s="59"/>
      <c r="AJ36" s="100"/>
      <c r="AK36" s="108"/>
      <c r="AL36" s="86"/>
      <c r="AM36" s="75"/>
    </row>
    <row r="37" spans="1:39" x14ac:dyDescent="0.25">
      <c r="A37" s="226"/>
      <c r="B37" s="63"/>
      <c r="C37" s="218"/>
      <c r="D37" s="218"/>
      <c r="E37" s="71"/>
      <c r="F37" s="83"/>
      <c r="G37" s="92"/>
      <c r="H37" s="59"/>
      <c r="I37" s="59"/>
      <c r="J37" s="59"/>
      <c r="K37" s="59"/>
      <c r="L37" s="59"/>
      <c r="M37" s="59"/>
      <c r="N37" s="59"/>
      <c r="O37" s="168"/>
      <c r="P37" s="59"/>
      <c r="Q37" s="59"/>
      <c r="R37" s="59"/>
      <c r="S37" s="174"/>
      <c r="T37" s="93"/>
      <c r="U37" s="99"/>
      <c r="V37" s="51"/>
      <c r="W37" s="59"/>
      <c r="X37" s="51"/>
      <c r="Y37" s="51"/>
      <c r="Z37" s="51"/>
      <c r="AA37" s="59"/>
      <c r="AB37" s="51"/>
      <c r="AC37" s="168"/>
      <c r="AD37" s="51"/>
      <c r="AE37" s="59"/>
      <c r="AF37" s="51"/>
      <c r="AG37" s="174"/>
      <c r="AH37" s="51"/>
      <c r="AI37" s="59"/>
      <c r="AJ37" s="100"/>
      <c r="AK37" s="108"/>
      <c r="AL37" s="86"/>
      <c r="AM37" s="75"/>
    </row>
    <row r="38" spans="1:39" x14ac:dyDescent="0.25">
      <c r="A38" s="226"/>
      <c r="B38" s="63"/>
      <c r="C38" s="218"/>
      <c r="D38" s="218"/>
      <c r="E38" s="71"/>
      <c r="F38" s="83"/>
      <c r="G38" s="92"/>
      <c r="H38" s="59"/>
      <c r="I38" s="59"/>
      <c r="J38" s="59"/>
      <c r="K38" s="59"/>
      <c r="L38" s="59"/>
      <c r="M38" s="59"/>
      <c r="N38" s="59"/>
      <c r="O38" s="168"/>
      <c r="P38" s="59"/>
      <c r="Q38" s="59"/>
      <c r="R38" s="59"/>
      <c r="S38" s="174"/>
      <c r="T38" s="93"/>
      <c r="U38" s="99"/>
      <c r="V38" s="51"/>
      <c r="W38" s="59"/>
      <c r="X38" s="51"/>
      <c r="Y38" s="51"/>
      <c r="Z38" s="51"/>
      <c r="AA38" s="59"/>
      <c r="AB38" s="51"/>
      <c r="AC38" s="168"/>
      <c r="AD38" s="51"/>
      <c r="AE38" s="59"/>
      <c r="AF38" s="51"/>
      <c r="AG38" s="174"/>
      <c r="AH38" s="51"/>
      <c r="AI38" s="59"/>
      <c r="AJ38" s="100"/>
      <c r="AK38" s="108"/>
      <c r="AL38" s="86"/>
      <c r="AM38" s="75"/>
    </row>
    <row r="39" spans="1:39" x14ac:dyDescent="0.25">
      <c r="A39" s="226"/>
      <c r="B39" s="63"/>
      <c r="C39" s="218"/>
      <c r="D39" s="218"/>
      <c r="E39" s="71"/>
      <c r="F39" s="83"/>
      <c r="G39" s="92"/>
      <c r="H39" s="59"/>
      <c r="I39" s="59"/>
      <c r="J39" s="59"/>
      <c r="K39" s="59"/>
      <c r="L39" s="59"/>
      <c r="M39" s="59"/>
      <c r="N39" s="59"/>
      <c r="O39" s="168"/>
      <c r="P39" s="59"/>
      <c r="Q39" s="59"/>
      <c r="R39" s="59"/>
      <c r="S39" s="174"/>
      <c r="T39" s="93"/>
      <c r="U39" s="99"/>
      <c r="V39" s="51"/>
      <c r="W39" s="59"/>
      <c r="X39" s="51"/>
      <c r="Y39" s="51"/>
      <c r="Z39" s="51"/>
      <c r="AA39" s="59"/>
      <c r="AB39" s="51"/>
      <c r="AC39" s="168"/>
      <c r="AD39" s="51"/>
      <c r="AE39" s="59"/>
      <c r="AF39" s="51"/>
      <c r="AG39" s="174"/>
      <c r="AH39" s="51"/>
      <c r="AI39" s="59"/>
      <c r="AJ39" s="100"/>
      <c r="AK39" s="108"/>
      <c r="AL39" s="86"/>
      <c r="AM39" s="75"/>
    </row>
    <row r="40" spans="1:39" x14ac:dyDescent="0.25">
      <c r="A40" s="226"/>
      <c r="B40" s="63"/>
      <c r="C40" s="218"/>
      <c r="D40" s="218"/>
      <c r="E40" s="71"/>
      <c r="F40" s="83"/>
      <c r="G40" s="92"/>
      <c r="H40" s="59"/>
      <c r="I40" s="59"/>
      <c r="J40" s="59"/>
      <c r="K40" s="59"/>
      <c r="L40" s="59"/>
      <c r="M40" s="59"/>
      <c r="N40" s="59"/>
      <c r="O40" s="168"/>
      <c r="P40" s="59"/>
      <c r="Q40" s="59"/>
      <c r="R40" s="59"/>
      <c r="S40" s="174"/>
      <c r="T40" s="93"/>
      <c r="U40" s="99"/>
      <c r="V40" s="51"/>
      <c r="W40" s="59"/>
      <c r="X40" s="51"/>
      <c r="Y40" s="51"/>
      <c r="Z40" s="51"/>
      <c r="AA40" s="59"/>
      <c r="AB40" s="51"/>
      <c r="AC40" s="168"/>
      <c r="AD40" s="51"/>
      <c r="AE40" s="59"/>
      <c r="AF40" s="51"/>
      <c r="AG40" s="174"/>
      <c r="AH40" s="51"/>
      <c r="AI40" s="59"/>
      <c r="AJ40" s="100"/>
      <c r="AK40" s="108"/>
      <c r="AL40" s="86"/>
      <c r="AM40" s="75"/>
    </row>
    <row r="41" spans="1:39" ht="15.75" thickBot="1" x14ac:dyDescent="0.3">
      <c r="A41" s="226"/>
      <c r="B41" s="63"/>
      <c r="C41" s="218"/>
      <c r="D41" s="218"/>
      <c r="E41" s="71"/>
      <c r="F41" s="83"/>
      <c r="G41" s="92"/>
      <c r="H41" s="59"/>
      <c r="I41" s="59"/>
      <c r="J41" s="59"/>
      <c r="K41" s="59"/>
      <c r="L41" s="59"/>
      <c r="M41" s="59"/>
      <c r="N41" s="59"/>
      <c r="O41" s="168"/>
      <c r="P41" s="59"/>
      <c r="Q41" s="59"/>
      <c r="R41" s="59"/>
      <c r="S41" s="174"/>
      <c r="T41" s="93"/>
      <c r="U41" s="99"/>
      <c r="V41" s="51"/>
      <c r="W41" s="59"/>
      <c r="X41" s="51"/>
      <c r="Y41" s="51"/>
      <c r="Z41" s="51"/>
      <c r="AA41" s="59"/>
      <c r="AB41" s="51"/>
      <c r="AC41" s="168"/>
      <c r="AD41" s="51"/>
      <c r="AE41" s="59"/>
      <c r="AF41" s="51"/>
      <c r="AG41" s="174"/>
      <c r="AH41" s="51"/>
      <c r="AI41" s="59"/>
      <c r="AJ41" s="100"/>
      <c r="AK41" s="110"/>
      <c r="AL41" s="86"/>
      <c r="AM41" s="75"/>
    </row>
    <row r="42" spans="1:39" ht="15.75" thickBot="1" x14ac:dyDescent="0.3">
      <c r="A42" s="228"/>
      <c r="B42" s="65"/>
      <c r="C42" s="220"/>
      <c r="D42" s="220"/>
      <c r="E42" s="72"/>
      <c r="F42" s="84"/>
      <c r="G42" s="94"/>
      <c r="H42" s="60"/>
      <c r="I42" s="60"/>
      <c r="J42" s="60"/>
      <c r="K42" s="60"/>
      <c r="L42" s="60"/>
      <c r="M42" s="60"/>
      <c r="N42" s="60"/>
      <c r="O42" s="169"/>
      <c r="P42" s="60"/>
      <c r="Q42" s="60"/>
      <c r="R42" s="60"/>
      <c r="S42" s="175"/>
      <c r="T42" s="95"/>
      <c r="U42" s="103"/>
      <c r="V42" s="61"/>
      <c r="W42" s="60"/>
      <c r="X42" s="61"/>
      <c r="Y42" s="61"/>
      <c r="Z42" s="61"/>
      <c r="AA42" s="60"/>
      <c r="AB42" s="61"/>
      <c r="AC42" s="169"/>
      <c r="AD42" s="61"/>
      <c r="AE42" s="60"/>
      <c r="AF42" s="61"/>
      <c r="AG42" s="175"/>
      <c r="AH42" s="61"/>
      <c r="AI42" s="60"/>
      <c r="AJ42" s="104"/>
      <c r="AK42" s="106"/>
      <c r="AL42" s="61"/>
      <c r="AM42" s="76"/>
    </row>
    <row r="50" spans="1:6" x14ac:dyDescent="0.25">
      <c r="A50" s="62"/>
      <c r="B50" s="62"/>
      <c r="C50" s="221"/>
      <c r="D50" s="221"/>
      <c r="E50" s="222"/>
      <c r="F50" s="222"/>
    </row>
    <row r="51" spans="1:6" x14ac:dyDescent="0.25">
      <c r="A51" s="62"/>
      <c r="B51" s="62"/>
      <c r="C51" s="221"/>
      <c r="D51" s="221"/>
      <c r="E51" s="222"/>
      <c r="F51" s="222"/>
    </row>
    <row r="52" spans="1:6" x14ac:dyDescent="0.25">
      <c r="A52" s="62"/>
      <c r="B52" s="62"/>
      <c r="C52" s="221"/>
      <c r="D52" s="221"/>
      <c r="E52" s="222"/>
      <c r="F52" s="222"/>
    </row>
    <row r="53" spans="1:6" x14ac:dyDescent="0.25">
      <c r="A53" s="62"/>
      <c r="B53" s="62"/>
      <c r="C53" s="221"/>
      <c r="D53" s="221"/>
      <c r="E53" s="222"/>
      <c r="F53" s="222"/>
    </row>
    <row r="54" spans="1:6" x14ac:dyDescent="0.25">
      <c r="A54" s="62"/>
      <c r="B54" s="62"/>
      <c r="C54" s="221"/>
      <c r="D54" s="221"/>
      <c r="E54" s="222"/>
      <c r="F54" s="222"/>
    </row>
    <row r="55" spans="1:6" x14ac:dyDescent="0.25">
      <c r="A55" s="62"/>
      <c r="B55" s="62"/>
      <c r="C55" s="221"/>
      <c r="D55" s="221"/>
      <c r="E55" s="222"/>
      <c r="F55" s="222"/>
    </row>
  </sheetData>
  <mergeCells count="12">
    <mergeCell ref="E3:E4"/>
    <mergeCell ref="AK3:AK4"/>
    <mergeCell ref="U3:AJ3"/>
    <mergeCell ref="G3:T3"/>
    <mergeCell ref="A1:AM1"/>
    <mergeCell ref="AM3:AM4"/>
    <mergeCell ref="A2:AM2"/>
    <mergeCell ref="D3:D4"/>
    <mergeCell ref="C3:C4"/>
    <mergeCell ref="B3:B4"/>
    <mergeCell ref="A3:A4"/>
    <mergeCell ref="F3:F4"/>
  </mergeCells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I13" sqref="I13:J13"/>
    </sheetView>
  </sheetViews>
  <sheetFormatPr defaultRowHeight="15" x14ac:dyDescent="0.25"/>
  <cols>
    <col min="1" max="1" width="21.5703125" customWidth="1"/>
  </cols>
  <sheetData>
    <row r="1" spans="1:17" x14ac:dyDescent="0.25">
      <c r="A1" s="363" t="s">
        <v>190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x14ac:dyDescent="0.25">
      <c r="A2" s="36" t="s">
        <v>89</v>
      </c>
      <c r="B2" s="364"/>
      <c r="C2" s="365"/>
      <c r="D2" s="365"/>
      <c r="E2" s="365"/>
      <c r="F2" s="36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thickBot="1" x14ac:dyDescent="0.3">
      <c r="A3" s="38"/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.7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 customHeight="1" thickBot="1" x14ac:dyDescent="0.3">
      <c r="A5" s="40" t="s">
        <v>90</v>
      </c>
      <c r="B5" s="356" t="s">
        <v>189</v>
      </c>
      <c r="C5" s="357"/>
      <c r="D5" s="357"/>
      <c r="E5" s="357"/>
      <c r="F5" s="358"/>
      <c r="G5" s="356" t="s">
        <v>97</v>
      </c>
      <c r="H5" s="357"/>
      <c r="I5" s="357"/>
      <c r="J5" s="357"/>
      <c r="K5" s="358"/>
      <c r="L5" s="356" t="s">
        <v>98</v>
      </c>
      <c r="M5" s="357"/>
      <c r="N5" s="357"/>
      <c r="O5" s="357"/>
      <c r="P5" s="358"/>
      <c r="Q5" s="154" t="s">
        <v>12</v>
      </c>
    </row>
    <row r="6" spans="1:17" ht="6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" customHeight="1" x14ac:dyDescent="0.25">
      <c r="A7" s="41" t="s">
        <v>49</v>
      </c>
      <c r="B7" s="142"/>
      <c r="C7" s="142"/>
      <c r="D7" s="142"/>
      <c r="E7" s="143"/>
      <c r="F7" s="144"/>
      <c r="G7" s="145"/>
      <c r="H7" s="143"/>
      <c r="I7" s="142"/>
      <c r="J7" s="142"/>
      <c r="K7" s="146"/>
      <c r="L7" s="143"/>
      <c r="M7" s="143"/>
      <c r="N7" s="143"/>
      <c r="O7" s="143"/>
      <c r="P7" s="144"/>
      <c r="Q7" s="42">
        <f>COUNTIF(B7:P7,"&lt;=31")</f>
        <v>0</v>
      </c>
    </row>
    <row r="8" spans="1:17" ht="15" customHeight="1" x14ac:dyDescent="0.25">
      <c r="A8" s="73" t="s">
        <v>161</v>
      </c>
      <c r="B8" s="140"/>
      <c r="C8" s="140"/>
      <c r="D8" s="140"/>
      <c r="E8" s="140"/>
      <c r="F8" s="141"/>
      <c r="G8" s="140"/>
      <c r="H8" s="140"/>
      <c r="I8" s="140"/>
      <c r="J8" s="140"/>
      <c r="K8" s="141"/>
      <c r="L8" s="140"/>
      <c r="M8" s="140"/>
      <c r="N8" s="140"/>
      <c r="O8" s="140"/>
      <c r="P8" s="141"/>
      <c r="Q8" s="43">
        <f>SUM(B8:P8)</f>
        <v>0</v>
      </c>
    </row>
    <row r="9" spans="1:17" ht="15" customHeight="1" x14ac:dyDescent="0.25">
      <c r="A9" s="73" t="s">
        <v>162</v>
      </c>
      <c r="B9" s="140"/>
      <c r="C9" s="140"/>
      <c r="D9" s="140"/>
      <c r="E9" s="140"/>
      <c r="F9" s="141"/>
      <c r="G9" s="140"/>
      <c r="H9" s="140"/>
      <c r="I9" s="140"/>
      <c r="J9" s="140"/>
      <c r="K9" s="141"/>
      <c r="L9" s="140"/>
      <c r="M9" s="140"/>
      <c r="N9" s="140"/>
      <c r="O9" s="140"/>
      <c r="P9" s="141"/>
      <c r="Q9" s="43">
        <f>SUM(B9:P9)</f>
        <v>0</v>
      </c>
    </row>
    <row r="10" spans="1:17" ht="6.75" customHeight="1" x14ac:dyDescent="0.25">
      <c r="A10" s="4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5" customHeight="1" x14ac:dyDescent="0.25">
      <c r="A11" s="41" t="s">
        <v>94</v>
      </c>
      <c r="B11" s="149" t="e">
        <f t="shared" ref="B11:P11" si="0">SUM(B8/B9)</f>
        <v>#DIV/0!</v>
      </c>
      <c r="C11" s="149" t="e">
        <f t="shared" si="0"/>
        <v>#DIV/0!</v>
      </c>
      <c r="D11" s="149" t="e">
        <f t="shared" si="0"/>
        <v>#DIV/0!</v>
      </c>
      <c r="E11" s="149" t="e">
        <f t="shared" si="0"/>
        <v>#DIV/0!</v>
      </c>
      <c r="F11" s="150" t="e">
        <f t="shared" si="0"/>
        <v>#DIV/0!</v>
      </c>
      <c r="G11" s="149" t="e">
        <f t="shared" si="0"/>
        <v>#DIV/0!</v>
      </c>
      <c r="H11" s="149" t="e">
        <f t="shared" si="0"/>
        <v>#DIV/0!</v>
      </c>
      <c r="I11" s="151" t="e">
        <f t="shared" si="0"/>
        <v>#DIV/0!</v>
      </c>
      <c r="J11" s="149" t="e">
        <f t="shared" si="0"/>
        <v>#DIV/0!</v>
      </c>
      <c r="K11" s="150" t="e">
        <f t="shared" si="0"/>
        <v>#DIV/0!</v>
      </c>
      <c r="L11" s="149" t="e">
        <f t="shared" si="0"/>
        <v>#DIV/0!</v>
      </c>
      <c r="M11" s="149" t="e">
        <f t="shared" si="0"/>
        <v>#DIV/0!</v>
      </c>
      <c r="N11" s="149" t="e">
        <f t="shared" si="0"/>
        <v>#DIV/0!</v>
      </c>
      <c r="O11" s="149" t="e">
        <f t="shared" si="0"/>
        <v>#DIV/0!</v>
      </c>
      <c r="P11" s="150" t="e">
        <f t="shared" si="0"/>
        <v>#DIV/0!</v>
      </c>
      <c r="Q11" s="149" t="e">
        <f>SUM(Q8/Q9)</f>
        <v>#DIV/0!</v>
      </c>
    </row>
    <row r="12" spans="1:17" ht="6.75" customHeight="1" thickBot="1" x14ac:dyDescent="0.3">
      <c r="A12" s="4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15.75" thickBot="1" x14ac:dyDescent="0.3">
      <c r="A13" s="41" t="s">
        <v>95</v>
      </c>
      <c r="B13" s="37"/>
      <c r="C13" s="359">
        <f>SUM(B9:P9)</f>
        <v>0</v>
      </c>
      <c r="D13" s="360"/>
      <c r="E13" s="37"/>
      <c r="F13" s="37"/>
      <c r="G13" s="41" t="s">
        <v>192</v>
      </c>
      <c r="H13" s="37"/>
      <c r="I13" s="361">
        <f>SUM(C13/15)</f>
        <v>0</v>
      </c>
      <c r="J13" s="362"/>
      <c r="K13" s="37"/>
      <c r="L13" s="37"/>
      <c r="M13" s="37"/>
      <c r="N13" s="37"/>
      <c r="O13" s="37"/>
      <c r="P13" s="37"/>
      <c r="Q13" s="37"/>
    </row>
    <row r="14" spans="1:17" ht="15.75" thickBot="1" x14ac:dyDescent="0.3">
      <c r="A14" s="4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5.75" thickBot="1" x14ac:dyDescent="0.3">
      <c r="A15" s="40" t="s">
        <v>96</v>
      </c>
      <c r="B15" s="356" t="s">
        <v>99</v>
      </c>
      <c r="C15" s="357"/>
      <c r="D15" s="357"/>
      <c r="E15" s="357"/>
      <c r="F15" s="358"/>
      <c r="G15" s="356" t="s">
        <v>100</v>
      </c>
      <c r="H15" s="357"/>
      <c r="I15" s="357"/>
      <c r="J15" s="357"/>
      <c r="K15" s="358"/>
      <c r="L15" s="356" t="s">
        <v>101</v>
      </c>
      <c r="M15" s="357"/>
      <c r="N15" s="357"/>
      <c r="O15" s="357"/>
      <c r="P15" s="358"/>
      <c r="Q15" s="154" t="s">
        <v>12</v>
      </c>
    </row>
    <row r="16" spans="1:17" ht="6.75" customHeight="1" x14ac:dyDescent="0.3">
      <c r="A16" s="4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39"/>
    </row>
    <row r="17" spans="1:17" ht="14.45" x14ac:dyDescent="0.3">
      <c r="A17" s="41" t="s">
        <v>49</v>
      </c>
      <c r="B17" s="142"/>
      <c r="C17" s="142"/>
      <c r="D17" s="142"/>
      <c r="E17" s="143"/>
      <c r="F17" s="144"/>
      <c r="G17" s="145"/>
      <c r="H17" s="143"/>
      <c r="I17" s="142"/>
      <c r="J17" s="142"/>
      <c r="K17" s="146"/>
      <c r="L17" s="143"/>
      <c r="M17" s="143"/>
      <c r="N17" s="143"/>
      <c r="O17" s="143"/>
      <c r="P17" s="144"/>
      <c r="Q17" s="152">
        <f>COUNTIF(B17:P17,"&lt;=31")</f>
        <v>0</v>
      </c>
    </row>
    <row r="18" spans="1:17" ht="14.45" x14ac:dyDescent="0.3">
      <c r="A18" s="73" t="s">
        <v>161</v>
      </c>
      <c r="B18" s="147"/>
      <c r="C18" s="147"/>
      <c r="D18" s="147"/>
      <c r="E18" s="147"/>
      <c r="F18" s="148"/>
      <c r="G18" s="147"/>
      <c r="H18" s="147"/>
      <c r="I18" s="147"/>
      <c r="J18" s="147"/>
      <c r="K18" s="148"/>
      <c r="L18" s="147"/>
      <c r="M18" s="147"/>
      <c r="N18" s="147"/>
      <c r="O18" s="147"/>
      <c r="P18" s="148"/>
      <c r="Q18" s="153">
        <f>SUM(B18:P18)</f>
        <v>0</v>
      </c>
    </row>
    <row r="19" spans="1:17" ht="14.45" x14ac:dyDescent="0.3">
      <c r="A19" s="73" t="s">
        <v>162</v>
      </c>
      <c r="B19" s="147"/>
      <c r="C19" s="147"/>
      <c r="D19" s="147"/>
      <c r="E19" s="147"/>
      <c r="F19" s="148"/>
      <c r="G19" s="147"/>
      <c r="H19" s="147"/>
      <c r="I19" s="147"/>
      <c r="J19" s="147"/>
      <c r="K19" s="148"/>
      <c r="L19" s="147"/>
      <c r="M19" s="147"/>
      <c r="N19" s="147"/>
      <c r="O19" s="147"/>
      <c r="P19" s="148"/>
      <c r="Q19" s="153">
        <f>SUM(B19:P19)</f>
        <v>0</v>
      </c>
    </row>
    <row r="20" spans="1:17" ht="6.75" customHeight="1" x14ac:dyDescent="0.3">
      <c r="A20" s="4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4.45" x14ac:dyDescent="0.3">
      <c r="A21" s="41" t="s">
        <v>94</v>
      </c>
      <c r="B21" s="149" t="e">
        <f t="shared" ref="B21:P21" si="1">SUM(B18/B19)</f>
        <v>#DIV/0!</v>
      </c>
      <c r="C21" s="149" t="e">
        <f t="shared" si="1"/>
        <v>#DIV/0!</v>
      </c>
      <c r="D21" s="149" t="e">
        <f t="shared" si="1"/>
        <v>#DIV/0!</v>
      </c>
      <c r="E21" s="149" t="e">
        <f t="shared" si="1"/>
        <v>#DIV/0!</v>
      </c>
      <c r="F21" s="150" t="e">
        <f t="shared" si="1"/>
        <v>#DIV/0!</v>
      </c>
      <c r="G21" s="149" t="e">
        <f t="shared" si="1"/>
        <v>#DIV/0!</v>
      </c>
      <c r="H21" s="149" t="e">
        <f t="shared" si="1"/>
        <v>#DIV/0!</v>
      </c>
      <c r="I21" s="151" t="e">
        <f t="shared" si="1"/>
        <v>#DIV/0!</v>
      </c>
      <c r="J21" s="149" t="e">
        <f t="shared" si="1"/>
        <v>#DIV/0!</v>
      </c>
      <c r="K21" s="150" t="e">
        <f t="shared" si="1"/>
        <v>#DIV/0!</v>
      </c>
      <c r="L21" s="149" t="e">
        <f t="shared" si="1"/>
        <v>#DIV/0!</v>
      </c>
      <c r="M21" s="149" t="e">
        <f t="shared" si="1"/>
        <v>#DIV/0!</v>
      </c>
      <c r="N21" s="149" t="e">
        <f t="shared" si="1"/>
        <v>#DIV/0!</v>
      </c>
      <c r="O21" s="149" t="e">
        <f t="shared" si="1"/>
        <v>#DIV/0!</v>
      </c>
      <c r="P21" s="150" t="e">
        <f t="shared" si="1"/>
        <v>#DIV/0!</v>
      </c>
      <c r="Q21" s="149" t="e">
        <f>SUM(Q18/Q19)</f>
        <v>#DIV/0!</v>
      </c>
    </row>
    <row r="22" spans="1:17" ht="6.75" customHeight="1" thickBot="1" x14ac:dyDescent="0.35">
      <c r="A22" s="41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thickBot="1" x14ac:dyDescent="0.35">
      <c r="A23" s="41" t="s">
        <v>95</v>
      </c>
      <c r="B23" s="37"/>
      <c r="C23" s="359">
        <f>SUM(B19:P19)</f>
        <v>0</v>
      </c>
      <c r="D23" s="360"/>
      <c r="E23" s="37"/>
      <c r="F23" s="37"/>
      <c r="G23" s="41" t="s">
        <v>193</v>
      </c>
      <c r="H23" s="37"/>
      <c r="I23" s="361">
        <f>SUM(C23/15)</f>
        <v>0</v>
      </c>
      <c r="J23" s="362"/>
      <c r="K23" s="37"/>
      <c r="L23" s="37"/>
      <c r="M23" s="37"/>
      <c r="N23" s="37"/>
      <c r="O23" s="37"/>
      <c r="P23" s="37"/>
      <c r="Q23" s="37"/>
    </row>
    <row r="24" spans="1:17" ht="15.75" thickBot="1" x14ac:dyDescent="0.3">
      <c r="A24" s="4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5.75" thickBot="1" x14ac:dyDescent="0.3">
      <c r="A25" s="40" t="s">
        <v>165</v>
      </c>
      <c r="B25" s="356" t="s">
        <v>103</v>
      </c>
      <c r="C25" s="357"/>
      <c r="D25" s="357"/>
      <c r="E25" s="357"/>
      <c r="F25" s="358"/>
      <c r="G25" s="356" t="s">
        <v>104</v>
      </c>
      <c r="H25" s="357"/>
      <c r="I25" s="357"/>
      <c r="J25" s="357"/>
      <c r="K25" s="358"/>
      <c r="L25" s="356" t="s">
        <v>105</v>
      </c>
      <c r="M25" s="357"/>
      <c r="N25" s="357"/>
      <c r="O25" s="357"/>
      <c r="P25" s="358"/>
      <c r="Q25" s="154" t="s">
        <v>12</v>
      </c>
    </row>
    <row r="26" spans="1:17" ht="6.75" customHeight="1" x14ac:dyDescent="0.25">
      <c r="A26" s="4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x14ac:dyDescent="0.25">
      <c r="A27" s="41" t="s">
        <v>49</v>
      </c>
      <c r="B27" s="142"/>
      <c r="C27" s="142"/>
      <c r="D27" s="142"/>
      <c r="E27" s="143"/>
      <c r="F27" s="144"/>
      <c r="G27" s="145"/>
      <c r="H27" s="143"/>
      <c r="I27" s="142"/>
      <c r="J27" s="142"/>
      <c r="K27" s="146"/>
      <c r="L27" s="143"/>
      <c r="M27" s="143"/>
      <c r="N27" s="143"/>
      <c r="O27" s="143"/>
      <c r="P27" s="144"/>
      <c r="Q27" s="42">
        <f>COUNTIF(B27:P27,"&lt;=31")</f>
        <v>0</v>
      </c>
    </row>
    <row r="28" spans="1:17" x14ac:dyDescent="0.25">
      <c r="A28" s="73" t="s">
        <v>161</v>
      </c>
      <c r="B28" s="140"/>
      <c r="C28" s="140"/>
      <c r="D28" s="140"/>
      <c r="E28" s="140"/>
      <c r="F28" s="141"/>
      <c r="G28" s="140"/>
      <c r="H28" s="140"/>
      <c r="I28" s="140"/>
      <c r="J28" s="140"/>
      <c r="K28" s="141"/>
      <c r="L28" s="140"/>
      <c r="M28" s="140"/>
      <c r="N28" s="140"/>
      <c r="O28" s="140"/>
      <c r="P28" s="141"/>
      <c r="Q28" s="43">
        <f>SUM(B28:P28)</f>
        <v>0</v>
      </c>
    </row>
    <row r="29" spans="1:17" ht="30" x14ac:dyDescent="0.25">
      <c r="A29" s="73" t="s">
        <v>162</v>
      </c>
      <c r="B29" s="140"/>
      <c r="C29" s="140"/>
      <c r="D29" s="140"/>
      <c r="E29" s="140"/>
      <c r="F29" s="141"/>
      <c r="G29" s="140"/>
      <c r="H29" s="140"/>
      <c r="I29" s="140"/>
      <c r="J29" s="140"/>
      <c r="K29" s="141"/>
      <c r="L29" s="140"/>
      <c r="M29" s="140"/>
      <c r="N29" s="140"/>
      <c r="O29" s="140"/>
      <c r="P29" s="141"/>
      <c r="Q29" s="43">
        <f>SUM(B29:P29)</f>
        <v>0</v>
      </c>
    </row>
    <row r="30" spans="1:17" ht="6.75" customHeight="1" x14ac:dyDescent="0.25">
      <c r="A30" s="4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41" t="s">
        <v>94</v>
      </c>
      <c r="B31" s="149" t="e">
        <f t="shared" ref="B31:P31" si="2">SUM(B28/B29)</f>
        <v>#DIV/0!</v>
      </c>
      <c r="C31" s="149" t="e">
        <f t="shared" si="2"/>
        <v>#DIV/0!</v>
      </c>
      <c r="D31" s="149" t="e">
        <f t="shared" si="2"/>
        <v>#DIV/0!</v>
      </c>
      <c r="E31" s="149" t="e">
        <f t="shared" si="2"/>
        <v>#DIV/0!</v>
      </c>
      <c r="F31" s="150" t="e">
        <f t="shared" si="2"/>
        <v>#DIV/0!</v>
      </c>
      <c r="G31" s="149" t="e">
        <f t="shared" si="2"/>
        <v>#DIV/0!</v>
      </c>
      <c r="H31" s="149" t="e">
        <f t="shared" si="2"/>
        <v>#DIV/0!</v>
      </c>
      <c r="I31" s="151" t="e">
        <f t="shared" si="2"/>
        <v>#DIV/0!</v>
      </c>
      <c r="J31" s="149" t="e">
        <f t="shared" si="2"/>
        <v>#DIV/0!</v>
      </c>
      <c r="K31" s="150" t="e">
        <f t="shared" si="2"/>
        <v>#DIV/0!</v>
      </c>
      <c r="L31" s="149" t="e">
        <f t="shared" si="2"/>
        <v>#DIV/0!</v>
      </c>
      <c r="M31" s="149" t="e">
        <f t="shared" si="2"/>
        <v>#DIV/0!</v>
      </c>
      <c r="N31" s="149" t="e">
        <f t="shared" si="2"/>
        <v>#DIV/0!</v>
      </c>
      <c r="O31" s="149" t="e">
        <f t="shared" si="2"/>
        <v>#DIV/0!</v>
      </c>
      <c r="P31" s="150" t="e">
        <f t="shared" si="2"/>
        <v>#DIV/0!</v>
      </c>
      <c r="Q31" s="149" t="e">
        <f>SUM(Q28/Q29)</f>
        <v>#DIV/0!</v>
      </c>
    </row>
    <row r="32" spans="1:17" ht="6.75" customHeight="1" thickBot="1" x14ac:dyDescent="0.3">
      <c r="A32" s="4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5" customHeight="1" thickBot="1" x14ac:dyDescent="0.3">
      <c r="A33" s="41" t="s">
        <v>95</v>
      </c>
      <c r="B33" s="37"/>
      <c r="C33" s="359">
        <f>SUM(B29:P29)</f>
        <v>0</v>
      </c>
      <c r="D33" s="360"/>
      <c r="E33" s="37"/>
      <c r="F33" s="37"/>
      <c r="G33" s="41" t="s">
        <v>194</v>
      </c>
      <c r="H33" s="37"/>
      <c r="I33" s="361">
        <f>SUM(C33/15)</f>
        <v>0</v>
      </c>
      <c r="J33" s="362"/>
      <c r="K33" s="37"/>
      <c r="L33" s="37"/>
      <c r="M33" s="37"/>
      <c r="N33" s="37"/>
      <c r="O33" s="37"/>
      <c r="P33" s="37"/>
      <c r="Q33" s="37"/>
    </row>
    <row r="34" spans="1:17" ht="15.75" thickBot="1" x14ac:dyDescent="0.3">
      <c r="A34" s="41"/>
      <c r="B34" s="37"/>
      <c r="C34" s="155"/>
      <c r="D34" s="155"/>
      <c r="E34" s="37"/>
      <c r="F34" s="37"/>
      <c r="G34" s="41"/>
      <c r="H34" s="37"/>
      <c r="I34" s="156"/>
      <c r="J34" s="156"/>
      <c r="K34" s="37"/>
      <c r="L34" s="37"/>
      <c r="M34" s="37"/>
      <c r="N34" s="37"/>
      <c r="O34" s="37"/>
      <c r="P34" s="37"/>
      <c r="Q34" s="37"/>
    </row>
    <row r="35" spans="1:17" ht="15.75" thickBot="1" x14ac:dyDescent="0.3">
      <c r="A35" s="40" t="s">
        <v>102</v>
      </c>
      <c r="B35" s="356" t="s">
        <v>91</v>
      </c>
      <c r="C35" s="357"/>
      <c r="D35" s="357"/>
      <c r="E35" s="357"/>
      <c r="F35" s="358"/>
      <c r="G35" s="356" t="s">
        <v>92</v>
      </c>
      <c r="H35" s="357"/>
      <c r="I35" s="357"/>
      <c r="J35" s="357"/>
      <c r="K35" s="358"/>
      <c r="L35" s="356" t="s">
        <v>93</v>
      </c>
      <c r="M35" s="357"/>
      <c r="N35" s="357"/>
      <c r="O35" s="357"/>
      <c r="P35" s="358"/>
      <c r="Q35" s="154" t="s">
        <v>12</v>
      </c>
    </row>
    <row r="36" spans="1:17" ht="6.75" customHeight="1" x14ac:dyDescent="0.25">
      <c r="A36" s="4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x14ac:dyDescent="0.25">
      <c r="A37" s="41" t="s">
        <v>49</v>
      </c>
      <c r="B37" s="142"/>
      <c r="C37" s="142"/>
      <c r="D37" s="142"/>
      <c r="E37" s="143"/>
      <c r="F37" s="144"/>
      <c r="G37" s="145"/>
      <c r="H37" s="143"/>
      <c r="I37" s="142"/>
      <c r="J37" s="142"/>
      <c r="K37" s="146"/>
      <c r="L37" s="143"/>
      <c r="M37" s="143"/>
      <c r="N37" s="143"/>
      <c r="O37" s="143"/>
      <c r="P37" s="144"/>
      <c r="Q37" s="42">
        <f>COUNTIF(B37:P37,"&lt;=31")</f>
        <v>0</v>
      </c>
    </row>
    <row r="38" spans="1:17" x14ac:dyDescent="0.25">
      <c r="A38" s="73" t="s">
        <v>161</v>
      </c>
      <c r="B38" s="140"/>
      <c r="C38" s="140"/>
      <c r="D38" s="140"/>
      <c r="E38" s="140"/>
      <c r="F38" s="141"/>
      <c r="G38" s="140"/>
      <c r="H38" s="140"/>
      <c r="I38" s="140"/>
      <c r="J38" s="140"/>
      <c r="K38" s="141"/>
      <c r="L38" s="140"/>
      <c r="M38" s="140"/>
      <c r="N38" s="140"/>
      <c r="O38" s="140"/>
      <c r="P38" s="141"/>
      <c r="Q38" s="43">
        <f>SUM(B38:P38)</f>
        <v>0</v>
      </c>
    </row>
    <row r="39" spans="1:17" ht="30" x14ac:dyDescent="0.25">
      <c r="A39" s="73" t="s">
        <v>162</v>
      </c>
      <c r="B39" s="140"/>
      <c r="C39" s="140"/>
      <c r="D39" s="140"/>
      <c r="E39" s="140"/>
      <c r="F39" s="141"/>
      <c r="G39" s="140"/>
      <c r="H39" s="140"/>
      <c r="I39" s="140"/>
      <c r="J39" s="140"/>
      <c r="K39" s="141"/>
      <c r="L39" s="140"/>
      <c r="M39" s="140"/>
      <c r="N39" s="140"/>
      <c r="O39" s="140"/>
      <c r="P39" s="141"/>
      <c r="Q39" s="43">
        <f>SUM(B39:P39)</f>
        <v>0</v>
      </c>
    </row>
    <row r="40" spans="1:17" ht="6.75" customHeight="1" x14ac:dyDescent="0.25">
      <c r="A40" s="4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x14ac:dyDescent="0.25">
      <c r="A41" s="41" t="s">
        <v>94</v>
      </c>
      <c r="B41" s="149" t="e">
        <f t="shared" ref="B41:P41" si="3">SUM(B38/B39)</f>
        <v>#DIV/0!</v>
      </c>
      <c r="C41" s="149" t="e">
        <f t="shared" si="3"/>
        <v>#DIV/0!</v>
      </c>
      <c r="D41" s="149" t="e">
        <f t="shared" si="3"/>
        <v>#DIV/0!</v>
      </c>
      <c r="E41" s="149" t="e">
        <f t="shared" si="3"/>
        <v>#DIV/0!</v>
      </c>
      <c r="F41" s="150" t="e">
        <f t="shared" si="3"/>
        <v>#DIV/0!</v>
      </c>
      <c r="G41" s="149" t="e">
        <f t="shared" si="3"/>
        <v>#DIV/0!</v>
      </c>
      <c r="H41" s="149" t="e">
        <f t="shared" si="3"/>
        <v>#DIV/0!</v>
      </c>
      <c r="I41" s="151" t="e">
        <f t="shared" si="3"/>
        <v>#DIV/0!</v>
      </c>
      <c r="J41" s="149" t="e">
        <f t="shared" si="3"/>
        <v>#DIV/0!</v>
      </c>
      <c r="K41" s="150" t="e">
        <f t="shared" si="3"/>
        <v>#DIV/0!</v>
      </c>
      <c r="L41" s="149" t="e">
        <f t="shared" si="3"/>
        <v>#DIV/0!</v>
      </c>
      <c r="M41" s="149" t="e">
        <f t="shared" si="3"/>
        <v>#DIV/0!</v>
      </c>
      <c r="N41" s="149" t="e">
        <f t="shared" si="3"/>
        <v>#DIV/0!</v>
      </c>
      <c r="O41" s="149" t="e">
        <f t="shared" si="3"/>
        <v>#DIV/0!</v>
      </c>
      <c r="P41" s="150" t="e">
        <f t="shared" si="3"/>
        <v>#DIV/0!</v>
      </c>
      <c r="Q41" s="149" t="e">
        <f>SUM(Q38/Q39)</f>
        <v>#DIV/0!</v>
      </c>
    </row>
    <row r="42" spans="1:17" ht="6.75" customHeight="1" thickBot="1" x14ac:dyDescent="0.3">
      <c r="A42" s="4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5" customHeight="1" thickBot="1" x14ac:dyDescent="0.3">
      <c r="A43" s="41" t="s">
        <v>95</v>
      </c>
      <c r="B43" s="37"/>
      <c r="C43" s="359">
        <f>SUM(B39:P39)</f>
        <v>0</v>
      </c>
      <c r="D43" s="360"/>
      <c r="E43" s="37"/>
      <c r="F43" s="37"/>
      <c r="G43" s="41" t="s">
        <v>195</v>
      </c>
      <c r="H43" s="37"/>
      <c r="I43" s="361">
        <f>SUM(C43/15)</f>
        <v>0</v>
      </c>
      <c r="J43" s="362"/>
      <c r="K43" s="37"/>
      <c r="L43" s="37"/>
      <c r="M43" s="37"/>
      <c r="N43" s="37"/>
      <c r="O43" s="37"/>
      <c r="P43" s="37"/>
      <c r="Q43" s="37"/>
    </row>
    <row r="44" spans="1:17" ht="15.75" thickBot="1" x14ac:dyDescent="0.3">
      <c r="A44" s="41"/>
      <c r="B44" s="37"/>
      <c r="C44" s="155"/>
      <c r="D44" s="155"/>
      <c r="E44" s="37"/>
      <c r="F44" s="37"/>
      <c r="G44" s="41"/>
      <c r="H44" s="37"/>
      <c r="I44" s="156"/>
      <c r="J44" s="156"/>
      <c r="K44" s="37"/>
      <c r="L44" s="37"/>
      <c r="M44" s="37"/>
      <c r="N44" s="37"/>
      <c r="O44" s="37"/>
      <c r="P44" s="37"/>
      <c r="Q44" s="37"/>
    </row>
    <row r="45" spans="1:17" ht="15.75" thickBot="1" x14ac:dyDescent="0.3">
      <c r="A45" s="44" t="s">
        <v>115</v>
      </c>
      <c r="B45" s="37"/>
      <c r="C45" s="37"/>
      <c r="D45" s="37"/>
      <c r="E45" s="37"/>
      <c r="F45" s="37"/>
      <c r="G45" s="41"/>
      <c r="H45" s="37"/>
      <c r="I45" s="361">
        <f>SUM(I13+I23+I33+I43)/4</f>
        <v>0</v>
      </c>
      <c r="J45" s="362"/>
      <c r="K45" s="37"/>
      <c r="L45" s="37"/>
      <c r="M45" s="37"/>
      <c r="N45" s="37"/>
      <c r="O45" s="37"/>
      <c r="P45" s="37"/>
      <c r="Q45" s="37"/>
    </row>
    <row r="46" spans="1:17" ht="6" customHeight="1" thickBot="1" x14ac:dyDescent="0.3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5.75" thickBot="1" x14ac:dyDescent="0.3">
      <c r="A47" s="44" t="s">
        <v>186</v>
      </c>
      <c r="B47" s="37"/>
      <c r="C47" s="37"/>
      <c r="D47" s="37"/>
      <c r="E47" s="37"/>
      <c r="F47" s="37"/>
      <c r="G47" s="37"/>
      <c r="H47" s="37"/>
      <c r="I47" s="367" t="e">
        <f>SUM(Q11+Q21+Q31+Q41)/4</f>
        <v>#DIV/0!</v>
      </c>
      <c r="J47" s="368"/>
      <c r="K47" s="37"/>
      <c r="L47" s="37"/>
      <c r="M47" s="37"/>
      <c r="N47" s="37"/>
      <c r="O47" s="37"/>
      <c r="P47" s="37"/>
      <c r="Q47" s="37"/>
    </row>
  </sheetData>
  <mergeCells count="24">
    <mergeCell ref="I45:J45"/>
    <mergeCell ref="I47:J47"/>
    <mergeCell ref="C23:D23"/>
    <mergeCell ref="I23:J23"/>
    <mergeCell ref="B25:F25"/>
    <mergeCell ref="G25:K25"/>
    <mergeCell ref="B35:F35"/>
    <mergeCell ref="G35:K35"/>
    <mergeCell ref="B15:F15"/>
    <mergeCell ref="G15:K15"/>
    <mergeCell ref="L15:P15"/>
    <mergeCell ref="A1:Q1"/>
    <mergeCell ref="B2:F2"/>
    <mergeCell ref="B5:F5"/>
    <mergeCell ref="G5:K5"/>
    <mergeCell ref="L5:P5"/>
    <mergeCell ref="C13:D13"/>
    <mergeCell ref="I13:J13"/>
    <mergeCell ref="L35:P35"/>
    <mergeCell ref="C43:D43"/>
    <mergeCell ref="I43:J43"/>
    <mergeCell ref="L25:P25"/>
    <mergeCell ref="C33:D33"/>
    <mergeCell ref="I33:J3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 Evaluation Form</vt:lpstr>
      <vt:lpstr>Advancement Progress</vt:lpstr>
      <vt:lpstr>Attendance</vt:lpstr>
      <vt:lpstr>Attendance!Print_Area</vt:lpstr>
      <vt:lpstr>'SP Evaluation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</dc:creator>
  <cp:lastModifiedBy>Natasha Kayle</cp:lastModifiedBy>
  <cp:lastPrinted>2016-07-22T13:22:53Z</cp:lastPrinted>
  <dcterms:created xsi:type="dcterms:W3CDTF">2015-06-07T11:28:22Z</dcterms:created>
  <dcterms:modified xsi:type="dcterms:W3CDTF">2016-10-24T11:43:29Z</dcterms:modified>
</cp:coreProperties>
</file>